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8" windowHeight="12540" tabRatio="585" firstSheet="2" activeTab="2"/>
  </bookViews>
  <sheets>
    <sheet name="11111111" sheetId="1" state="hidden" r:id="rId1"/>
    <sheet name="00000000" sheetId="2" state="hidden" r:id="rId2"/>
    <sheet name="2017.2.8 (2)" sheetId="3" r:id="rId3"/>
    <sheet name="Sheet1" sheetId="4" r:id="rId4"/>
  </sheets>
  <definedNames>
    <definedName name="_xlnm.Print_Area" localSheetId="2">'2017.2.8 (2)'!$A$1:$G$237</definedName>
    <definedName name="_xlnm.Print_Titles" localSheetId="2">'2017.2.8 (2)'!$18:$18</definedName>
  </definedNames>
  <calcPr fullCalcOnLoad="1"/>
</workbook>
</file>

<file path=xl/sharedStrings.xml><?xml version="1.0" encoding="utf-8"?>
<sst xmlns="http://schemas.openxmlformats.org/spreadsheetml/2006/main" count="667" uniqueCount="343">
  <si>
    <r>
      <t xml:space="preserve">      深圳市吉祥斋装饰工程设计有限公司  </t>
    </r>
    <r>
      <rPr>
        <b/>
        <sz val="14"/>
        <color indexed="10"/>
        <rFont val="黑体"/>
        <family val="3"/>
      </rPr>
      <t>电话：400-881-3033</t>
    </r>
  </si>
  <si>
    <t>SHEN     ZHEN    SHI     JI    XIANG    ZHAI     DECORATION     CO. LTD</t>
  </si>
  <si>
    <t>公司地址：深圳市龙华新区民丰路与新区大道交汇处（卡瑞登酒店）314室</t>
  </si>
  <si>
    <r>
      <t xml:space="preserve"> 工   程   预   算   书  </t>
    </r>
    <r>
      <rPr>
        <b/>
        <sz val="14"/>
        <rFont val="黑体"/>
        <family val="3"/>
      </rPr>
      <t>【2022年】报价定额</t>
    </r>
  </si>
  <si>
    <t xml:space="preserve">  编 制 说 明</t>
  </si>
  <si>
    <t>一、本报价为公司内部的基础参考报价，最终报价根据图纸复杂系数及视单量实际情况作相应调整；如复式、叠院、别墅等大户型，根据施工复杂系数，价格相应上调。最终报价须甲、乙双方同意签字方为有效合同报价，请知悉。</t>
  </si>
  <si>
    <r>
      <t>二、本报价不含五金、拉手、挂衣杆、锁具、灯具、洁具、厨具、瓷片、地砖、大理石和木地板等所有不在报价包含范围内的主料均由业主自购。</t>
    </r>
    <r>
      <rPr>
        <b/>
        <sz val="12"/>
        <color indexed="10"/>
        <rFont val="宋体"/>
        <family val="0"/>
      </rPr>
      <t>不含油烟机止逆阀，排烟管及热水器排气管道安装，须业主提前通知商家前来安装。</t>
    </r>
  </si>
  <si>
    <t>三、本报价在施工中如有漏报项目或增加项目，则按实际施工项目及实际工程量结算工程款。</t>
  </si>
  <si>
    <t>四、本报价不含装修税金及管理处各项收费，我公司只交工人出入证费，其余款项(装修押金、垃圾外运费、公共设施维护费、工人出入管理费、电费、水费等)由业主承担。</t>
  </si>
  <si>
    <t xml:space="preserve">五、 报价不含家私漆及喷漆人工，由业主找卖方包工包料（建议使用大荷水性漆）                                                         </t>
  </si>
  <si>
    <t>六、本报价根据目前深圳多数管理处对家装消防没有要求，结合家装以环保为止，对防火没有限制，施工过程不再另做防火处理，报价也不含防火材料的施工成本，如业主或外请监理提出要求做，则需另付人工材料费，敬请留意！</t>
  </si>
  <si>
    <t>七、工程量计算规则：                                                                                                                     柜高≥1米时以平方计；不足1平方按1平方或（项）计；柜高≤1米时以米（m）计，不足1米的按1米或（项）计；柜宽小于1米高度大于1米时，工程量按柜高以米（m)计；乳胶漆以展开面积计算；凸窗不减面积；房门洞不减面积，推拉门洞减一半面积。砌墙计算方式：双扇推拉门洞减一半面积，单扇推拉门洞、平开门洞及窗口不减面积。瓷砖计算方式：厨房、洗手间窗户及门洞由于要拼接施工难度较大，双扇推拉门洞减一半面积，单扇推拉门洞、平开门洞及窗口不减面积。</t>
  </si>
  <si>
    <t>八、施工高度超过3米需要搭架或安全防护栏，费用由业主承担。</t>
  </si>
  <si>
    <t>九、温馨提示：
您家大理石己贴好，由于大理石是天然产物，有天然纹理，看似裂缝，但不是工人人为造成，所以贴完后建议业主验收后我们好做保护，谢谢！</t>
  </si>
  <si>
    <t>十、本公司报价与合同同时产生法律效力，未确定合作意向前，设计师不得将报价交于客户</t>
  </si>
  <si>
    <t>序号</t>
  </si>
  <si>
    <t>项目名称</t>
  </si>
  <si>
    <t>单位</t>
  </si>
  <si>
    <t>数 量</t>
  </si>
  <si>
    <t>单 价</t>
  </si>
  <si>
    <t>合 计</t>
  </si>
  <si>
    <t>材料与施工工艺说明</t>
  </si>
  <si>
    <t xml:space="preserve"> </t>
  </si>
  <si>
    <t>一</t>
  </si>
  <si>
    <t>客厅，餐厅，过道工程</t>
  </si>
  <si>
    <t>天花批腻子</t>
  </si>
  <si>
    <r>
      <t>m</t>
    </r>
    <r>
      <rPr>
        <b/>
        <vertAlign val="superscript"/>
        <sz val="12"/>
        <rFont val="宋体"/>
        <family val="0"/>
      </rPr>
      <t>2</t>
    </r>
  </si>
  <si>
    <t xml:space="preserve">立邦牌 美加俪 耐水 腻子打底2遍，美加俪普通腻子盖面；石膏板天花及线槽位做防锈处理，三遍底料; 人工辅料费。验收标准做到：地脚线位、大厅天花、装射灯等明显部位用长尺拉平直，总体做到感观平顺、无明显沙眼，不能做到处处用2米靠尺验收，如需做到此标准则另加一倍价钱，敬请留意！                                                     特殊收费说明 ：如更换 立邦牌 批乐宝 防霉耐水腻子（底层+面层）则加8元/㎡                                                                                                                                                                                                                             ①如原天花基层平整度较差须加15元/平方。                                                                                                        </t>
  </si>
  <si>
    <t>天花滚涂乳胶漆</t>
  </si>
  <si>
    <t xml:space="preserve">砂纸打磨，滚涂一遍底漆两遍面漆，仅含人工费。业主提供滚筒、毛刷及乳胶漆。                                                                                            特殊收费说明：                                                   ①刷有颜色油漆，须加分色人工费5元/平方。                                                  ②该项收费只针对于我公司批腻子项目，如不批腻子单独刷乳胶漆25元/平方                   </t>
  </si>
  <si>
    <t>墙面批腻子</t>
  </si>
  <si>
    <t xml:space="preserve">立邦牌 美加俪 耐水 腻子打底2遍，美加俪普通腻子盖面；墙面造型及线槽位做防锈、防裂处理，三遍底料; 人工辅料费。以展开面积计算；凸窗不减面积；房门洞不减面积，推拉门洞减一半面积。验收标准做到：地脚线位、大厅天花、装射灯等明显部位用长尺拉平直，总体做到感观平顺、无明显沙眼，不能做到处处用2米靠尺验收，如需做到此标准则另加一倍价钱，敬请留意！                                                                                      特殊收费说明 ：如更换 立邦牌 批乐宝 防霉耐水腻子（底层+面层）则加8元/㎡                                                                                                                                                                                                                               </t>
  </si>
  <si>
    <r>
      <t>墙面滚涂乳胶漆</t>
    </r>
    <r>
      <rPr>
        <sz val="11"/>
        <color indexed="10"/>
        <rFont val="宋体"/>
        <family val="0"/>
      </rPr>
      <t>(含分色）</t>
    </r>
  </si>
  <si>
    <t>砂纸打磨，滚涂一遍底漆两遍面漆，仅含人工费。业主提供滚筒、毛刷及乳胶漆。以展开面积计算；凸窗不减面积；房门洞不减面积，推拉门洞减一半面积。                                                                                                                       特殊收费说明：                                                   ①刷有颜色油漆，须加分色人工费5元/平方。                                                  ②该项收费只针对于我公司批腻子项目，如不批腻子单独刷乳胶漆25元/平方。                                                                ③该项纯属滚涂乳胶漆收费，与批腻子收费无关。</t>
  </si>
  <si>
    <t>墙面滚涂墙纸基膜</t>
  </si>
  <si>
    <t xml:space="preserve">砂纸打磨，滚涂两遍墙纸基膜，仅含人工费。业主提供滚筒、毛刷及基膜，人工费。                                                                       特殊收费说明：                                                                                              该项收费只针对于我公司批腻子，如不批腻子单独滚墙纸基膜为21元/平方。                   </t>
  </si>
  <si>
    <t>石膏角线安装</t>
  </si>
  <si>
    <t>m</t>
  </si>
  <si>
    <t>广州“穗华”牌石膏角线（10公分以内），含人工、粘粉材料费【弧型线则按实际另加制模费】整套房子石膏线数量不足30米另加350元人工费或业主自行找专业厂家安装。</t>
  </si>
  <si>
    <t>石膏角线刷乳胶漆</t>
  </si>
  <si>
    <t>修整、打磨，滚涂一遍底漆两遍面漆，仅含人工费，仅含人工费。业主提供滚筒（毛刷）及乳胶漆。</t>
  </si>
  <si>
    <t>铺地面瓷砖（600×600常规铺法）</t>
  </si>
  <si>
    <t xml:space="preserve">海螺牌325#水泥及“水洗沙”按照1：3混合成水泥砂浆打底，瓷砖背面揩满纯水泥浆，锤击平实，所有铺砖业主均须提供1.5毫米十字架，仿古砖所需十字架尺寸另外确定;不穿插其它花式及形状，含人工水泥沙，不含瓷砖及填缝。                                                               特殊收费说明：                                                                  ①水泥沙浆+瓷砖厚度为5.0cm以内,每超1公分加15元/平方。                                                                                                                                                                               ②穿插小花砖或菱形铺法单价为120元/平方。                                 </t>
  </si>
  <si>
    <t>铺地面瓷砖（800×800常规铺法）（900×900砖铺贴95元/㎡）</t>
  </si>
  <si>
    <t xml:space="preserve">海螺牌325#水泥及“水洗沙”按照1：3混合成水泥砂浆打底，瓷砖背面揩满纯水泥浆，锤击平实，含人工水泥沙，不含瓷砖及填缝。                                                               特殊收费说明：                                                                   水泥沙浆+瓷砖厚度为5.0cm以内,每超1公分加15元/平方。                                                                                   </t>
  </si>
  <si>
    <r>
      <t>铺地面砖</t>
    </r>
    <r>
      <rPr>
        <sz val="11"/>
        <rFont val="宋体"/>
        <family val="0"/>
      </rPr>
      <t>（600×150）</t>
    </r>
  </si>
  <si>
    <t xml:space="preserve">海螺牌325#水泥及“水洗沙”按照1：3混合成水泥砂浆打底，瓷砖背面用揩满纯水泥浆，锤击平实，含人工水泥沙，不含瓷砖及填缝。                                                               特殊收费说明：                                                                  水泥沙浆+瓷砖厚度为5.0cm以内,每超1公分加15元/平方。          鱼骨头铺贴单价为200元/㎡                                                                                   </t>
  </si>
  <si>
    <t>铺大砖（600*1200）</t>
  </si>
  <si>
    <r>
      <t>海螺牌325#水泥及“水洗沙”按照1：3混合成水泥砂浆打底，瓷砖背面用揩满纯水泥浆，锤击平实，含人工水泥沙，不含瓷砖及填缝。                                                               特殊收费说明：                                                                  ①水泥沙浆+瓷砖厚度为5.0cm以内,每超1公分加15元/平方。    ②700*1500大砖为160元/㎡，墙面铺贴160元/㎡，瓷砖胶及背胶自购，建议由卖家负责安装                                                               ③900*1800</t>
    </r>
    <r>
      <rPr>
        <sz val="11"/>
        <rFont val="宋体"/>
        <family val="0"/>
      </rPr>
      <t>大砖为</t>
    </r>
    <r>
      <rPr>
        <sz val="11"/>
        <rFont val="宋体"/>
        <family val="0"/>
      </rPr>
      <t>260</t>
    </r>
    <r>
      <rPr>
        <sz val="11"/>
        <rFont val="宋体"/>
        <family val="0"/>
      </rPr>
      <t>元</t>
    </r>
    <r>
      <rPr>
        <sz val="11"/>
        <rFont val="宋体"/>
        <family val="0"/>
      </rPr>
      <t>/</t>
    </r>
    <r>
      <rPr>
        <sz val="11"/>
        <rFont val="宋体"/>
        <family val="0"/>
      </rPr>
      <t xml:space="preserve">㎡，瓷砖胶及背胶自购                                                                                    </t>
    </r>
  </si>
  <si>
    <t>铺地脚线</t>
  </si>
  <si>
    <t>对地脚线铺完后缝隙的修补，含人工辅料。</t>
  </si>
  <si>
    <t>铺暗藏瓷质地脚线</t>
  </si>
  <si>
    <t>机器打槽，对地脚线铺完后缝隙的修补，含人工辅料。</t>
  </si>
  <si>
    <t>木地板暗藏地脚线</t>
  </si>
  <si>
    <t>机器打槽，对地脚线铺完后缝隙的修补，含人工。不含不锈钢安装及底板，木地板保护费用另计</t>
  </si>
  <si>
    <t>地面铺贴波打线</t>
  </si>
  <si>
    <t>海螺牌325#水泥，波打线背面揩满纯水泥浆铺贴，含人工辅料，不含波打线。</t>
  </si>
  <si>
    <t>过道平顶天花（针对全屋不足3平方小面积平顶天花）</t>
  </si>
  <si>
    <t>项</t>
  </si>
  <si>
    <r>
      <t>泰山（规格主1.0-37，0.6*19副龙,边龙0.5*21）轻钢龙骨,L型收边龙骨32mm-32mm</t>
    </r>
    <r>
      <rPr>
        <sz val="11"/>
        <rFont val="宋体"/>
        <family val="0"/>
      </rPr>
      <t>，双铆钉加固。面封单层“可耐福”牌12厘绿色防潮石膏板，不锈钢转角加固防裂(不含布电、灯具、批灰、乳胶漆)。如须加5厘板打底另加80元/㎡</t>
    </r>
  </si>
  <si>
    <t>主卧次卧衣柜门轨道盒</t>
  </si>
  <si>
    <t>泰山（规格主1.0-37，0.6*19副龙,边龙0.5*21）轻钢龙骨,L型收边龙骨32mm-32mm，双铆钉加固。面封单层“可耐福”牌12厘绿色防潮石膏板，不锈钢转角加固防裂(不含布电、灯具、批灰、乳胶漆)。如须加5厘板打底另加80元/㎡</t>
  </si>
  <si>
    <t>埃特板天花</t>
  </si>
  <si>
    <r>
      <t>泰山（规格主1.0-37，0.6*19副龙,边龙0.5*21）轻钢龙骨，</t>
    </r>
    <r>
      <rPr>
        <sz val="11"/>
        <rFont val="宋体"/>
        <family val="0"/>
      </rPr>
      <t>L</t>
    </r>
    <r>
      <rPr>
        <sz val="11"/>
        <rFont val="宋体"/>
        <family val="0"/>
      </rPr>
      <t>型收边龙骨</t>
    </r>
    <r>
      <rPr>
        <sz val="11"/>
        <rFont val="宋体"/>
        <family val="0"/>
      </rPr>
      <t>32mm-32mm</t>
    </r>
    <r>
      <rPr>
        <sz val="11"/>
        <rFont val="宋体"/>
        <family val="0"/>
      </rPr>
      <t>，双铆钉加固。，面封“东上”埃特板(不含布电、灯具、批灰、乳胶漆)。如须加5厘板打底另加80元/㎡</t>
    </r>
  </si>
  <si>
    <t>走边天花（不含灯槽厚度5公分内）（2公分跌级吊顶另加60元/米）（入门口包线管吊顶）</t>
  </si>
  <si>
    <t>泰山（规格主1.0-37，0.6*19副龙,边龙0.5*21）轻钢龙骨,L型收边龙骨32mm-32mm，双铆钉加固。面封单层“可耐福”牌12厘绿色防潮石膏板，辅料及人工(不含布电、灯具、批灰、乳胶漆)。如须加5厘板打底另加80元/米</t>
  </si>
  <si>
    <t>走边天花（不含灯槽厚度&gt;5公分）（2公分跌级吊顶另加60元/米）</t>
  </si>
  <si>
    <t>走边天花（含灯槽）</t>
  </si>
  <si>
    <t>中央空调走边天花</t>
  </si>
  <si>
    <t>泰山（规格主1.0-37，0.6*19副龙,边龙0.5*21）轻钢龙骨,L型收边龙骨32mm-32mm，双铆钉加固。面封单层“可耐福”牌12厘绿色防潮石膏板，辅料及人工(不含布电、灯具、批灰、乳胶漆)。如须加5厘板打底另加80元/㎡</t>
  </si>
  <si>
    <t>中央空调出风口</t>
  </si>
  <si>
    <t>个</t>
  </si>
  <si>
    <t>造型天花（按展开面积计算）</t>
  </si>
  <si>
    <t>泰山（规格主1.0-37，0.6*19副龙,边龙0.5*21）轻钢龙骨,L型收边龙骨32mm-32mm，双铆钉加固。面封单层“可耐福”牌12厘绿色防潮石膏板，局部特殊造型使用9mm兔宝宝板，大面积用单层“可耐福”牌12厘绿色防潮石膏板。(不含布电、灯具、批灰、乳胶漆)。如须加5厘板打底另加80元/㎡</t>
  </si>
  <si>
    <t>小圆角门洞（900cm以内含）</t>
  </si>
  <si>
    <t>局部E0级兔宝宝牌9mm夹板或轻质砖加钢筋造型。</t>
  </si>
  <si>
    <t>大圆角门洞（900cm-1500以内）</t>
  </si>
  <si>
    <t>小拱形门洞（900cm以内含）</t>
  </si>
  <si>
    <t>大拱形门洞（900cm-1500以内）</t>
  </si>
  <si>
    <t>背景墙15厘板打底</t>
  </si>
  <si>
    <t>㎡</t>
  </si>
  <si>
    <t xml:space="preserve">15mm兔宝宝牌E0级环保大蕊板，不含外贴饰面板                                            </t>
  </si>
  <si>
    <t>整体造型电视背景墙</t>
  </si>
  <si>
    <t xml:space="preserve">15mm兔宝宝牌E0级环保大蕊板作木筋，E0级兔宝宝牌9mm夹板框架，"龙马"牌无醛白乳胶，外贴饰面板（饰面板由于花色限制，不指定品牌，限价70元/张以内，如业主指定品牌超出此价格须另补差价），9mm板加饰面板间隔1公分凹槽造型加90元/平方，按展开面积计算；不含油漆及喷漆人工费（由业主找卖方包工包料（建议使用大荷水性漆））。（外订免漆饰面板由于施工难度加大，不减钱）   </t>
  </si>
  <si>
    <t>铺门槛大理石</t>
  </si>
  <si>
    <t>海螺牌325#水泥粘贴，仅含铺贴人工和水泥砂浆等辅料，单条不足1米的按1米计【业主自购已经加工好的石材，业主须提供白色瓷砖胶】</t>
  </si>
  <si>
    <r>
      <t>铺窗台大理石</t>
    </r>
    <r>
      <rPr>
        <sz val="11"/>
        <color indexed="10"/>
        <rFont val="宋体"/>
        <family val="0"/>
      </rPr>
      <t>(餐厅）</t>
    </r>
  </si>
  <si>
    <t>包窗帘盒</t>
  </si>
  <si>
    <t>15mm“兔宝宝”牌E0级环保大芯板结构 ,人工材料费。（需要加固安装挂机，按250元/m计算）</t>
  </si>
  <si>
    <t>小计</t>
  </si>
  <si>
    <t>二</t>
  </si>
  <si>
    <t>主卧工程</t>
  </si>
  <si>
    <t xml:space="preserve">立邦牌 美加俪 耐水 腻子打底2遍，美加俪普通腻子盖面；石膏板天花及线槽位做防锈处理，三遍底料; 人工辅料费。验收标准做到：地脚线位、大厅天花、装射灯等明显部位用长尺拉平直，总体做到感观平顺、无明显沙眼，不能做到处处用2米靠尺验收，如需做到此标准则另加一倍价钱，敬请留意！                                                     特殊收费说明 ：                                                                                                                                                                                                                           ①如原天花基层平整度较差须加15元/平方。                                                                                                        </t>
  </si>
  <si>
    <t xml:space="preserve">砂纸打磨，滚涂一遍底漆两遍面漆，仅含人工费。业主提供滚筒、毛刷及乳胶漆。                                                             特殊收费说明：                                                   ①刷有颜色油漆，须加分色人工费5元/平方。                                                                   ②该项收费只针对于我公司批腻子项目，如不批腻子单独刷乳胶漆25元/平方。                   </t>
  </si>
  <si>
    <r>
      <t>墙面滚涂乳胶漆</t>
    </r>
    <r>
      <rPr>
        <sz val="11"/>
        <color indexed="10"/>
        <rFont val="宋体"/>
        <family val="0"/>
      </rPr>
      <t>（含分色）</t>
    </r>
  </si>
  <si>
    <t xml:space="preserve">砂纸打磨，滚涂一遍底漆两遍面漆，仅含人工费。业主提供滚筒、毛刷及乳胶漆。以展开面积计算；凸窗不减面积；房门洞不减面积，推拉门洞减一半面积。                                                                                             特殊收费说明：                                                   ①刷有颜色油漆，须加分色人工费5元/平方。                                                                ②该项收费只针对于我公司批腻子项目，如不批腻子单独刷乳胶漆25元/平方。                   </t>
  </si>
  <si>
    <t>凸窗贴大理石</t>
  </si>
  <si>
    <t>海螺牌325#水泥粘贴，仅含铺贴人工和水泥砂浆，不含大理石；单条不足1米的按1米计。【业主自购已经加工好的石材，业主须提供白色瓷砖胶】。</t>
  </si>
  <si>
    <t>海螺牌325#水泥粘贴，仅含铺贴人工和水泥砂浆等辅料，单条不足1米的按1米计。【业主自购已经加工好的石材，业主须提供白色瓷砖胶】</t>
  </si>
  <si>
    <t>三</t>
  </si>
  <si>
    <t>次卧1工程</t>
  </si>
  <si>
    <t>平窗贴大理石</t>
  </si>
  <si>
    <t>四</t>
  </si>
  <si>
    <t>次卧2工程</t>
  </si>
  <si>
    <t>材料品牌及施工工艺说明</t>
  </si>
  <si>
    <t>五</t>
  </si>
  <si>
    <t>厨房工程</t>
  </si>
  <si>
    <t>铺防滑地砖（瓷砖尺寸800×800mm以内常规铺法）</t>
  </si>
  <si>
    <t xml:space="preserve">海螺牌325#水泥及“水洗沙”按照1：3混合成水泥砂浆打底，瓷砖背面揩满纯水泥浆，锤击平实，所有铺砖业主均须提供1.5毫米十字架，仿古砖所需十字架尺寸另外确定;不穿插其它花式及形状，含人工水泥沙，不含瓷砖及填缝。                                                             特殊收费说明：                                                                   ①水泥沙浆+瓷砖厚度在5cm以内,每超1公分加15元/平方。                                                                                                                                                                                                                                                                             </t>
  </si>
  <si>
    <r>
      <t>铺贴墙面砖</t>
    </r>
    <r>
      <rPr>
        <b/>
        <sz val="11"/>
        <rFont val="宋体"/>
        <family val="0"/>
      </rPr>
      <t>（地砖上墙须业主提供背胶，我方负责刷，但须要补工钱给工人）</t>
    </r>
    <r>
      <rPr>
        <sz val="11"/>
        <rFont val="宋体"/>
        <family val="0"/>
      </rPr>
      <t>（瓷砖尺寸400×800mm以内常规铺法）</t>
    </r>
    <r>
      <rPr>
        <b/>
        <sz val="11"/>
        <color indexed="10"/>
        <rFont val="宋体"/>
        <family val="0"/>
      </rPr>
      <t>（厨房铺贴瓷片由于厨房灶台及烟冲位置温差过大容易造成裂缝，敬请注意）</t>
    </r>
  </si>
  <si>
    <t xml:space="preserve">海螺牌325#水泥，瓷砖背面揩满纯水泥浆，锤击平实，所有铺砖业主均须提供1.5毫米十字架，仿古砖所需十字架尺寸另外确定;不穿插其它花式及形状，含人工水泥沙，不含瓷砖及填缝。双扇推拉门洞减一半面积，单扇推拉门洞、平开门洞及窗口不减面积。                                                    特殊收费说明：                                                                                ①800-800地砖上墙或加工砖铺贴单价为120元/平方。600-600地砖上墙或加工砖铺贴单价为98元/平方                                                                        ②地砖上墙须用瓷砖胶，瓷砖胶须业主自购，且不减除水泥费用。                                                                                                                                                                                                                                                                                                                                                                                                                                                             </t>
  </si>
  <si>
    <r>
      <t>贴小砖（瓷砖尺寸150mm*</t>
    </r>
    <r>
      <rPr>
        <sz val="11"/>
        <rFont val="宋体"/>
        <family val="0"/>
      </rPr>
      <t>3</t>
    </r>
    <r>
      <rPr>
        <sz val="11"/>
        <rFont val="宋体"/>
        <family val="0"/>
      </rPr>
      <t>00mm以内含150mm正铺）</t>
    </r>
  </si>
  <si>
    <t xml:space="preserve">海螺牌325#水泥，瓷砖背面揩满纯水泥浆，锤击平实，含人工水泥沙，不含瓷砖及填缝。                                                      特殊收费说明：                                                                                                                                                                                                                                                                       ①小砖菱形铺法单价为260元/平方。                                                           ②在同一空间采用下层为正铺上层为菱形铺法由于施工难度较大，一律按菱形铺法收费，单价为260元/平方。                                                                ③小砖硬度大不吸水，须用瓷砖胶，瓷砖胶须业主自购，且不减除水泥成本费用。                                                    </t>
  </si>
  <si>
    <t>厨房包烟冲小砖砌墙（厚7公分）</t>
  </si>
  <si>
    <t>海螺牌325#水泥及“水洗沙”按照1：3混合成水泥砂浆；小沙砖（烟道位置温差大，放在瓷砖空鼓及裂缝）</t>
  </si>
  <si>
    <r>
      <t>墙地面防水（墙面防水高度按国标最少不低于</t>
    </r>
    <r>
      <rPr>
        <sz val="12"/>
        <rFont val="宋体"/>
        <family val="0"/>
      </rPr>
      <t>1M）</t>
    </r>
  </si>
  <si>
    <t>东方雨虹防水JSA101，绿色双组份复合水性防水，地三遍、墙二遍，48小时闭水试验。</t>
  </si>
  <si>
    <t>没有做防水的墙面刷一遍防水</t>
  </si>
  <si>
    <r>
      <t>m</t>
    </r>
    <r>
      <rPr>
        <b/>
        <vertAlign val="superscript"/>
        <sz val="12"/>
        <rFont val="Times New Roman"/>
        <family val="1"/>
      </rPr>
      <t>2</t>
    </r>
  </si>
  <si>
    <t>针对防水没做到顶的墙面，为了使瓷砖吸水收缩一致，贴瓷砖前用涂刷一次防水，确保瓷砖达到标准平整度。</t>
  </si>
  <si>
    <t>墙、地面防水基层修整</t>
  </si>
  <si>
    <t>原批荡底层出现的蜂窝、沙眼用纯水泥浆修整，确保防水基层平滑。</t>
  </si>
  <si>
    <t>六</t>
  </si>
  <si>
    <t>洗手间+淋浴间工程</t>
  </si>
  <si>
    <t>铺门槛大理石2条</t>
  </si>
  <si>
    <t>壁挂马桶砌墙</t>
  </si>
  <si>
    <t xml:space="preserve">                                                                           </t>
  </si>
  <si>
    <t xml:space="preserve">海螺牌325#水泥及“水洗沙”按照1：3混合成水泥砂浆打底，瓷砖背面揩满纯水泥浆，锤击平实，所有铺砖业主均须提供1.5毫米十字架，仿古砖所需十字架尺寸另外确定;不穿插其它花式及形状，含人工水泥沙，不含瓷砖及填缝。                                                            特殊收费说明：                                                                   ①水泥沙浆+瓷砖厚度在5cm以内,每超1公分加15元/平方。                                                                                                                                                                               ②穿插小花砖或菱形铺法单价为120元/平方。                                                                           </t>
  </si>
  <si>
    <r>
      <t>铺贴墙面砖</t>
    </r>
    <r>
      <rPr>
        <b/>
        <sz val="11"/>
        <rFont val="宋体"/>
        <family val="0"/>
      </rPr>
      <t>（地砖上墙须业主提供背胶，我方负责刷，但须要补工钱给工人）</t>
    </r>
    <r>
      <rPr>
        <sz val="11"/>
        <rFont val="宋体"/>
        <family val="0"/>
      </rPr>
      <t>（瓷砖尺寸400×800mm以内常规铺法）</t>
    </r>
  </si>
  <si>
    <t xml:space="preserve">海螺牌325#水泥，瓷砖背面揩满纯水泥浆，锤击平实，所有铺砖业主均须提供1.5毫米十字架，仿古砖所需十字架尺寸另外确定;不穿插其它花式及形状，含人工水泥沙，不含瓷砖及填缝。双扇推拉门洞减一半面积，单扇推拉门洞、平开门洞及窗口不减面积。                                                     特殊收费说明：                                                                                ①800-800地砖上墙或加工砖铺贴单价为120元/平方。600-600地砖上墙或加工砖铺贴单价为98元/平方                                  ②穿插小花砖或菱形铺法单价为105元/平方。                                                 ③小砖硬度大不吸水，须用瓷砖胶，瓷砖胶须业主自购，且不减除水泥费用。        </t>
  </si>
  <si>
    <r>
      <t>铺大砖（600×1</t>
    </r>
    <r>
      <rPr>
        <sz val="11"/>
        <rFont val="宋体"/>
        <family val="0"/>
      </rPr>
      <t>200</t>
    </r>
    <r>
      <rPr>
        <sz val="11"/>
        <rFont val="宋体"/>
        <family val="0"/>
      </rPr>
      <t>）</t>
    </r>
  </si>
  <si>
    <r>
      <t>海螺牌325#水泥及“水洗沙”按照1：3混合成水泥砂浆打底，瓷砖背面用揩满纯水泥浆，锤击平实，含人工水泥沙，不含瓷砖及填缝。                                                               特殊收费说明：                                                                  ①水泥沙浆+瓷砖厚度为5.0cm以内,每超1公分加15元/平方。              ②700*1500大砖为160元/㎡，</t>
    </r>
    <r>
      <rPr>
        <sz val="11"/>
        <rFont val="宋体"/>
        <family val="0"/>
      </rPr>
      <t>瓷砖胶及背胶自购                                            ③</t>
    </r>
    <r>
      <rPr>
        <sz val="11"/>
        <rFont val="宋体"/>
        <family val="0"/>
      </rPr>
      <t>900*1800</t>
    </r>
    <r>
      <rPr>
        <sz val="11"/>
        <rFont val="宋体"/>
        <family val="0"/>
      </rPr>
      <t>大砖为</t>
    </r>
    <r>
      <rPr>
        <sz val="11"/>
        <rFont val="宋体"/>
        <family val="0"/>
      </rPr>
      <t>260</t>
    </r>
    <r>
      <rPr>
        <sz val="11"/>
        <rFont val="宋体"/>
        <family val="0"/>
      </rPr>
      <t>元</t>
    </r>
    <r>
      <rPr>
        <sz val="11"/>
        <rFont val="宋体"/>
        <family val="0"/>
      </rPr>
      <t>/</t>
    </r>
    <r>
      <rPr>
        <sz val="11"/>
        <rFont val="宋体"/>
        <family val="0"/>
      </rPr>
      <t xml:space="preserve">㎡，瓷砖胶及背胶自购                                                                                                                              </t>
    </r>
  </si>
  <si>
    <r>
      <t>贴小砖（瓷砖尺寸150mm*200mm以内含150mm正铺）含</t>
    </r>
    <r>
      <rPr>
        <sz val="11"/>
        <rFont val="宋体"/>
        <family val="0"/>
      </rPr>
      <t>100mm-300mm</t>
    </r>
  </si>
  <si>
    <t xml:space="preserve">海螺牌325#水泥，瓷砖背面揩满纯水泥浆，锤击平实，含人工水泥沙，不含瓷砖及填缝。                                                         特殊收费说明：                                                                                                                                                                                                                                                                       ①小砖菱形铺法单价为250元/平方。                                                           ②在同一空间采用下层为正铺上层为菱形铺法由于施工难度较大，一律按菱形铺法收费，单价为250元/平方。                                              ③小砖硬度大不吸水，须用瓷砖胶，瓷砖胶须业主自购，且不减除水泥费用。                                                                                                                  </t>
  </si>
  <si>
    <t>贴多色小砖（瓷砖尺寸150mm*200mm以内含150mm正铺）</t>
  </si>
  <si>
    <t xml:space="preserve">海螺牌325#水泥，瓷砖背面揩满纯水泥浆，锤击平实，含人工水泥沙，不含瓷砖及填缝。                                                         特殊收费说明：                                                                                                                                                                                                                                                                       ①小砖菱形铺法单价为250元/平方。                                                            ②在同一空间采用下层为正铺上层为菱形铺法由于施工难度较大，一律按菱形铺法收费，单价为250元/平方。                                                                           ③小砖硬度大不吸水，须用瓷砖胶，瓷砖胶须业主自购，且不减除水泥费用。                                                                                                                     </t>
  </si>
  <si>
    <t>墙面腰线、眉线、铺贴</t>
  </si>
  <si>
    <t>海螺牌325#水泥，腰线背面揩满纯水泥浆铺贴，含人工辅料，不含腰线。</t>
  </si>
  <si>
    <r>
      <t>墙、地面防水（由于洗手间潮气较重，防水层建议做到顶</t>
    </r>
    <r>
      <rPr>
        <sz val="12"/>
        <rFont val="宋体"/>
        <family val="0"/>
      </rPr>
      <t>）</t>
    </r>
  </si>
  <si>
    <t>沉降池找平处理</t>
  </si>
  <si>
    <t>海螺牌325#水泥及淡水河沙按照1：3混合成水泥砂浆，含人工材料费。</t>
  </si>
  <si>
    <t>沉降池防水处理</t>
  </si>
  <si>
    <t>东方雨虹防水JSA101，绿色双组份复合水性防水，地三遍，48小时闭水试验。</t>
  </si>
  <si>
    <t>填陶粒（深度300mm以内)</t>
  </si>
  <si>
    <t>水泥与陶粒比例为1:8混合填充，人工材料费。（不含加钢筋、砌九宫格，也不提倡此工艺，如需做则另补费用)</t>
  </si>
  <si>
    <t>填陶粒（深度400mm以内)</t>
  </si>
  <si>
    <t>填陶粒表层铺网找平</t>
  </si>
  <si>
    <t>陶粒表面铺铁网，用1:3比例水泥沙找平，厚度不低于5cm人工材料费。</t>
  </si>
  <si>
    <t>贴马赛克</t>
  </si>
  <si>
    <t>海螺牌325#水泥粘贴，仅含铺贴人工和水泥砂浆底料；不含马赛克及玻玛胶。</t>
  </si>
  <si>
    <t>七</t>
  </si>
  <si>
    <t>阳台工程</t>
  </si>
  <si>
    <t>天花批外墙腻子</t>
  </si>
  <si>
    <t xml:space="preserve">外墙立邦成品腻子，人工费。                                                              特殊收费说明 ：                                                                                                                                                                                                                           ①如原天花基层平整度较差须加15元/平方。                                          ②原天花没有批荡层需用纯水泥+石膏粉混合成强化底料批荡须加30元/平方。                                                              </t>
  </si>
  <si>
    <t>天花滚涂外墙漆</t>
  </si>
  <si>
    <t xml:space="preserve">砂纸打磨，滚涂一遍底漆两遍面漆，仅含人工费。业主提供滚筒、毛刷及外墙漆，人工费。                                                             特殊收费说明：                                                                                             ①该项收费只针对于我公司批腻子项目，如不批腻子单独刷外墙漆21元/平方。                   </t>
  </si>
  <si>
    <t>铺防滑地砖（瓷砖尺寸800×800mm以内常规铺法）（小于250*250砖属于小砖范围）</t>
  </si>
  <si>
    <t xml:space="preserve">海螺牌325#水泥及“水洗沙”按照1：3混合成水泥砂浆打底，瓷砖背面揩满纯水泥浆，锤击平实，所有铺砖业主均须提供1.5毫米十字架，仿古砖所需十字架尺寸另外确定;不穿插其它花式及形状，含人工水泥沙，不含瓷砖及填缝。                                                             特殊收费说明：                                                                   ①水泥沙浆+瓷砖厚度在5cm以内,每超1公分加15元/平方。                                                                                                                                                                              ②穿插小花砖或菱形铺法单价为120元/平方。                                                                           </t>
  </si>
  <si>
    <t xml:space="preserve">海螺牌325#水泥，瓷砖背面揩满纯水泥浆，锤击平实，所有铺砖业主均须提供1.5毫米十字架，仿古砖所需十字架尺寸另外确定;不穿插其它花式及形状，含人工水泥沙，不含瓷砖及填缝。                                                    特殊收费说明：                                                                                ①800-800地砖上墙或加工砖铺贴单价为120元/平方。600-600地砖上墙或加工砖铺贴单价为98元/平方                                  ②穿插小花砖或菱形铺法单价为120元/平方。                                             ③地砖上墙须用瓷砖胶，瓷砖胶须业主自购，且不减除水泥费用                                                                                                                                                                                                                                      </t>
  </si>
  <si>
    <t>地面防水</t>
  </si>
  <si>
    <t>阳台线槽位补瓷砖</t>
  </si>
  <si>
    <t>海螺牌325#水泥，含人工辅料。</t>
  </si>
  <si>
    <t>阳台地梁位铺防滑地砖（按延长米计算）</t>
  </si>
  <si>
    <t>海螺牌325#水泥及“水洗沙”按照1：3混合成水泥砂浆打底，瓷砖背面揩满纯水泥浆，锤击平实。含人工辅料不含填瓷砖及填缝剂】</t>
  </si>
  <si>
    <t>八</t>
  </si>
  <si>
    <t>水、电项目工程</t>
  </si>
  <si>
    <t>开关插座面板安装</t>
  </si>
  <si>
    <t>仅含人工【不含辅料及开关插座】</t>
  </si>
  <si>
    <t>总配电箱安装</t>
  </si>
  <si>
    <t>仅含人工费及水泥沙浆【不含配电箱及漏电开关】</t>
  </si>
  <si>
    <t>弱电箱安装</t>
  </si>
  <si>
    <t>仅含人工费及水泥沙浆【不含弱电箱及模块】</t>
  </si>
  <si>
    <t>洁具安装</t>
  </si>
  <si>
    <r>
      <t>一卫500元.二卫800元以此类推，安装包含马桶，洗手盆（复式结构或别墅另计）。</t>
    </r>
    <r>
      <rPr>
        <b/>
        <sz val="11"/>
        <rFont val="宋体"/>
        <family val="0"/>
      </rPr>
      <t>温馨提示：（业主将洁具、灯具、五金挂件、等需要安装的物品都买齐后通知我方上门一次装完，由于业主原因没配齐需要第二次上门安装加收人工费400元/天）（壁挂式马桶、暗藏水箱务必要求商家安装，我方不负责安装，如需我方安装则另收取400元/项人工费）</t>
    </r>
  </si>
  <si>
    <t>浴缸安装</t>
  </si>
  <si>
    <t>仅含安装浴缸人工费，砌砖包围按廷长米计每米加90元；贴瓷砖或大理石另计。</t>
  </si>
  <si>
    <t>五金件安装</t>
  </si>
  <si>
    <r>
      <t>包含、毛巾架、花洒、小挂件、等安装人工费（复式结构或别墅另计）。</t>
    </r>
    <r>
      <rPr>
        <b/>
        <sz val="11"/>
        <rFont val="宋体"/>
        <family val="0"/>
      </rPr>
      <t>温馨提示：（业主将洁具、灯具、五金挂件、等需要安装的物品都买齐后通知我方上门一次装完，由于业主原因没配齐需要第二次上门安装加收人工费400元/天）（暗藏花洒及马桶配件我方不负责安装，须由厂家负责安装，我方可负责开槽需加200一处，如须我方安装则按300元/套收取）</t>
    </r>
  </si>
  <si>
    <t>挂画安装</t>
  </si>
  <si>
    <t>200-400</t>
  </si>
  <si>
    <t>只含安装人工费（复式结构或别墅另计）。</t>
  </si>
  <si>
    <t>灯具安装</t>
  </si>
  <si>
    <r>
      <t>包含一般吊灯、吸顶灯、筒灯、射灯、灯带、镜前灯安装人工费；水晶灯由于价钱昂贵及安装工艺复杂敬请由厂家安装，如果需要我方安装加100元/盏【不含辅料及不含灯具】（复式结构或别墅另计）。                                                                特殊收费说明：                                                                    ①如果房间大灯由厂家负责安装，其它灯由我方安装则按盏收费。                            ②吸顶灯80元/盏，筒灯、射灯25元/个，镜前灯25元/盏，灯带5元/米。</t>
    </r>
    <r>
      <rPr>
        <b/>
        <sz val="11"/>
        <rFont val="宋体"/>
        <family val="0"/>
      </rPr>
      <t>温馨提示：（业主将洁具、灯具、五金挂件、等需要安装的物品都买齐后通知我方上门一次装完，由于业主原因没配齐需要第二次上门安装加收人工费400元/天）</t>
    </r>
  </si>
  <si>
    <r>
      <t xml:space="preserve">全屋水电改造          </t>
    </r>
    <r>
      <rPr>
        <b/>
        <sz val="11"/>
        <color indexed="10"/>
        <rFont val="宋体"/>
        <family val="0"/>
      </rPr>
      <t>（注：本价格含水泥沙浆回填，不含线槽挂铁丝网，如需挂铁丝网则按30元/M计算，堵原管洞所需发泡胶，金汤不漏须有业主提供，所有强弱电、给水管、排污管只含室内部分，不含室外任何工程，如涉及室外工程根据实际工程量计价。 智能开关和双控二选一，如果二者都要这按超出双控线测量）（模块智能系统，按实际测量计算，安装须专业设备人员安装，我方不负责安装）</t>
    </r>
  </si>
  <si>
    <r>
      <t>本报价含开线槽、敷设伟星专用分色PVC线管、伟星配件，强电用金龙羽阻燃19芯线，弱电国标电话线，国标有线电视专用线，6类网络线，全屋6分伟星纳米环保水管，排水、排污管为联塑牌，水泥沙浆回填线槽，伟星牌加深底盒。【不含模块面板】                                                                                                                    ①包含全屋水管全部重新改造</t>
    </r>
    <r>
      <rPr>
        <sz val="11"/>
        <color indexed="10"/>
        <rFont val="宋体"/>
        <family val="0"/>
      </rPr>
      <t>（含厨卫阳冷水，厨卫热水及回水，不含阳台热水及回水，不含空调排水）</t>
    </r>
    <r>
      <rPr>
        <sz val="11"/>
        <rFont val="宋体"/>
        <family val="0"/>
      </rPr>
      <t>，强电普通插座、空调插座全部重新布管，灯线开关线管用原有管加新管延长布管重新拉线，楼板没吊顶灯头位用黄腊管，（不含10mm²入户主电源改造不含入户水管，如需改主电源及户外水管须加80元/米，不含光纤线)布管规则：按横平竖直布管，（空调线、厨房火线、零线用4mm²线，地线用4mm²），照明、普通插座用2.5 mm²线。                                                                                                                                                    ②本报价含双控线三房4路，4房5路（以此类推），</t>
    </r>
    <r>
      <rPr>
        <sz val="11"/>
        <color indexed="10"/>
        <rFont val="宋体"/>
        <family val="0"/>
      </rPr>
      <t>客餐厅除主灯以外多送4组灯控，卧室（非单独）除主灯以外多送4组灯控（如灯带、壁灯、线灯，没做不减费用）</t>
    </r>
    <r>
      <rPr>
        <sz val="11"/>
        <rFont val="宋体"/>
        <family val="0"/>
      </rPr>
      <t>，弱电线（网线、电话或者电视线）二房4路，三房共5路，四房6路以此类推。</t>
    </r>
    <r>
      <rPr>
        <sz val="11"/>
        <color indexed="10"/>
        <rFont val="宋体"/>
        <family val="0"/>
      </rPr>
      <t>超出强电线线加50元/米，</t>
    </r>
    <r>
      <rPr>
        <sz val="11"/>
        <rFont val="宋体"/>
        <family val="0"/>
      </rPr>
      <t>加电视、电话、网络线加50元/米，阳台热水管及空调排水60元/米，</t>
    </r>
    <r>
      <rPr>
        <sz val="11"/>
        <color indexed="10"/>
        <rFont val="宋体"/>
        <family val="0"/>
      </rPr>
      <t>摄像头电源、电动窗帘单独回路线加50元/米（就近原则不须另外加钱）</t>
    </r>
    <r>
      <rPr>
        <sz val="11"/>
        <rFont val="宋体"/>
        <family val="0"/>
      </rPr>
      <t xml:space="preserve">。                                                         ③底盒安装60㎡不超过60个，80内㎡不超过75个，100㎡不超过90个，以此类推每多20㎡增加15个底盒。超出部分按30元/个收取费用                                                           ④如有布置家庭影院系列线须加500元一套                                      ⑤如有布置110V欧标电路线另按实际计算：50元/m                  ⑥含每个房间空调各一个4mm²回路（若中央空调只含到主机位主线，室内机线不含），厨房4mm²一个回路（不含6mm²线），卫生间4mm²一个回路， 全屋灯串联2.5mm²一个回路，全屋普通插座串联2.5mm² 一个回路，其他如需单独做回路另按50元/m实测计算       
</t>
    </r>
    <r>
      <rPr>
        <b/>
        <sz val="11"/>
        <color indexed="10"/>
        <rFont val="宋体"/>
        <family val="0"/>
      </rPr>
      <t>⑦本报价包含全屋水管走天花，包含天花裸露管道包保温棉。注：①如遇承重墙需要打孔，须由业主负责请专业开孔。②如须过管空间不吊顶，则走地面，厨房卫生间空间继续走天花不管。严禁厨卫阳墙面水管开横槽超过50公分。</t>
    </r>
  </si>
  <si>
    <t>九</t>
  </si>
  <si>
    <t>综合项目</t>
  </si>
  <si>
    <t>（按完工后实际工程量计算）</t>
  </si>
  <si>
    <t>防潮处理（根据工程量调报价）</t>
  </si>
  <si>
    <t>320-540</t>
  </si>
  <si>
    <t>新做木制品与墙地面接触处刷固墙膜并封珍珠棉，人工材料费。【如果现场不做木制品工程则没有该项收费】</t>
  </si>
  <si>
    <t>保护费</t>
  </si>
  <si>
    <r>
      <t>现场房门、阳台护栏、大阳台推拉门，门槛大理石。</t>
    </r>
    <r>
      <rPr>
        <b/>
        <sz val="11"/>
        <rFont val="宋体"/>
        <family val="0"/>
      </rPr>
      <t>（不含：衣柜、铝合金窗，如须保护须另加1</t>
    </r>
    <r>
      <rPr>
        <b/>
        <sz val="11"/>
        <rFont val="宋体"/>
        <family val="0"/>
      </rPr>
      <t>0</t>
    </r>
    <r>
      <rPr>
        <b/>
        <sz val="11"/>
        <rFont val="宋体"/>
        <family val="0"/>
      </rPr>
      <t>元/㎡</t>
    </r>
  </si>
  <si>
    <t>电梯过道（PVC 地胶）保护费（按地面面积计算，墙面不另外计算面积）</t>
  </si>
  <si>
    <t>电梯口、公共过道墙面、地砖、客厅地砖用PVC革地胶做保护，人工材料费。</t>
  </si>
  <si>
    <t>电梯过道（木板）保护费</t>
  </si>
  <si>
    <t>电梯口、公共过道9厘板做保护，人工材料费。根据现场需要板材数量</t>
  </si>
  <si>
    <t>地面保护费</t>
  </si>
  <si>
    <r>
      <t>全屋地砖用PVC革地胶做保护。不含木地板保护，如果业主需要则按实际工程量收费。（不含清洁后再次保护，清洁后再次保护须加</t>
    </r>
    <r>
      <rPr>
        <sz val="11"/>
        <rFont val="宋体"/>
        <family val="0"/>
      </rPr>
      <t>20</t>
    </r>
    <r>
      <rPr>
        <sz val="11"/>
        <rFont val="宋体"/>
        <family val="0"/>
      </rPr>
      <t>元</t>
    </r>
    <r>
      <rPr>
        <sz val="11"/>
        <rFont val="宋体"/>
        <family val="0"/>
      </rPr>
      <t>/</t>
    </r>
    <r>
      <rPr>
        <sz val="11"/>
        <rFont val="宋体"/>
        <family val="0"/>
      </rPr>
      <t>㎡），按房屋建筑面积计算。）</t>
    </r>
  </si>
  <si>
    <t>墙面、天花基层处理</t>
  </si>
  <si>
    <t>嘉宝莉（强效型）固处理剂，黄墙绿地作用是增加腻子与墙体粘合力，对色彩饱满度没有要求，由于屋内墙体、地面和天花没经过找平或批腻子，基层差异大，不可能做到着色力统一，此报价只是刷一遍的费用，如需多刷一遍，需要增加费用10元/平方，特此告知！</t>
  </si>
  <si>
    <t>墙面腻子自购减费</t>
  </si>
  <si>
    <t>客餐厅地面瓷砖刷背胶</t>
  </si>
  <si>
    <t>客餐厅地面铺瓷砖刷背胶，如果厨卫地砖上墙则加400元（仅含人工，背胶须业主提供）</t>
  </si>
  <si>
    <t>腻子层挂玻纤网</t>
  </si>
  <si>
    <t>玻纤网人工材料费，全面提升墙面防裂功能。</t>
  </si>
  <si>
    <t>腻子层阴阳角加玻纤角边条</t>
  </si>
  <si>
    <r>
      <t>二房二厅600元，三房二厅</t>
    </r>
    <r>
      <rPr>
        <sz val="11"/>
        <rFont val="宋体"/>
        <family val="0"/>
      </rPr>
      <t>80</t>
    </r>
    <r>
      <rPr>
        <sz val="11"/>
        <rFont val="宋体"/>
        <family val="0"/>
      </rPr>
      <t>0元，每增一房间加200元玻纤角边条人工材料费，全面提升腻子层阴阳角平直度和保护功能。</t>
    </r>
  </si>
  <si>
    <r>
      <t>小砖砌墙（厚7公分）</t>
    </r>
    <r>
      <rPr>
        <sz val="11"/>
        <color indexed="10"/>
        <rFont val="宋体"/>
        <family val="0"/>
      </rPr>
      <t>（洗手间隔墙不能砌，非要砌须业主签订漏水免责协议）</t>
    </r>
  </si>
  <si>
    <t xml:space="preserve">海螺牌325#水泥及“水洗沙”按照1：3混合成水泥砂浆；小沙砖，8厘钢筋植筋含人工费及水泥批荡。双扇推拉门洞减一半面积，单扇推拉门洞、平开门洞及窗口不减面积。 </t>
  </si>
  <si>
    <t>砌轻质砖墙（厚10-12公分）</t>
  </si>
  <si>
    <t>海螺牌325#水泥及“水洗沙”按照1：3混合成水泥砂浆；轻质砖，8厘钢筋植筋含人工费及水泥批荡。双扇推拉门洞减一半面积，单扇推拉门洞、平开门洞及窗口不减面积。 含小砖垫底，及顶部斜砌，中间小砖横铺加固，门洞位置小砖加固</t>
  </si>
  <si>
    <t>轻质砖墙垛（厚10-12公分）（宽度25公分内都按这个报价）</t>
  </si>
  <si>
    <t>海螺牌325#水泥及“水洗沙”按照1：3混合成水泥砂浆；轻质砖，8厘钢筋植筋含人工费及水泥批荡。25公分内</t>
  </si>
  <si>
    <t>砌轻质砖墙（厚24公分）</t>
  </si>
  <si>
    <t xml:space="preserve">海螺牌325#水泥及“水洗沙”按照1：3混合成水泥砂浆；轻质砖，8厘钢筋植筋含人工费及水泥批荡。双扇推拉门洞减一半面积，单扇推拉门洞、平开门洞及窗口不减面积。 </t>
  </si>
  <si>
    <t>新砌墙体挂钢网（以单面展开计算工程量）</t>
  </si>
  <si>
    <r>
      <t>新砌墙必做该项目，防止水泥沙浆收缩引起裂缝；含人工费、镀锌网材料费。（厨房卫生间贴砖处不挂挂网）</t>
    </r>
    <r>
      <rPr>
        <sz val="11"/>
        <color indexed="10"/>
        <rFont val="宋体"/>
        <family val="0"/>
      </rPr>
      <t>（砌墙墙面与旧墙交接90度阴角处不做转折挂网处理，仅平面墙加宽10公分挂网处理）</t>
    </r>
  </si>
  <si>
    <r>
      <t>墙、地面批荡找平</t>
    </r>
    <r>
      <rPr>
        <sz val="11"/>
        <color indexed="10"/>
        <rFont val="宋体"/>
        <family val="0"/>
      </rPr>
      <t>(厨卫阳台）</t>
    </r>
  </si>
  <si>
    <t>海螺牌325#水泥及“水洗沙”按照1：3混合成水泥砂浆，含人工材料费，厚度3cm以内，每超1公分加15元/平方。</t>
  </si>
  <si>
    <r>
      <t>墙、地面批荡找平</t>
    </r>
    <r>
      <rPr>
        <sz val="11"/>
        <color indexed="10"/>
        <rFont val="宋体"/>
        <family val="0"/>
      </rPr>
      <t>(客餐厅房间）（拆地面瓷砖及沙灰层后找平）</t>
    </r>
  </si>
  <si>
    <r>
      <t>墙、地面批荡找平</t>
    </r>
    <r>
      <rPr>
        <sz val="11"/>
        <color indexed="10"/>
        <rFont val="宋体"/>
        <family val="0"/>
      </rPr>
      <t>(房价不拆砂灰层）</t>
    </r>
  </si>
  <si>
    <t>墙、地面空鼓整改</t>
  </si>
  <si>
    <t>含拆除及修复，不含瓷砖背胶，单处不足1平方按1平方计算</t>
  </si>
  <si>
    <t>天花水泥沙浆找平</t>
  </si>
  <si>
    <t>海螺牌325#水泥及“水洗沙”按照1：3混合成水泥砂浆，含人工材料费，厚度3cm以内，超过3cm另计。</t>
  </si>
  <si>
    <r>
      <t>门、窗边及打墙边水泥修补</t>
    </r>
    <r>
      <rPr>
        <sz val="11"/>
        <color indexed="10"/>
        <rFont val="宋体"/>
        <family val="0"/>
      </rPr>
      <t>（实际数据按工程量）</t>
    </r>
  </si>
  <si>
    <t>指拆墙后出现的不平处或门、窗框边修补费用，与拆墙收费无关；海螺牌325#水泥及“水洗沙”按照1：3混合成水泥砂浆，含人工材料费。</t>
  </si>
  <si>
    <t>门、窗边及打墙边水泥加砖修补（加砖或者木方宽度15公分以内）（不分墙体厚度）</t>
  </si>
  <si>
    <t>墙角倒圆角</t>
  </si>
  <si>
    <t>对直角墙进行人工修整，含人工辅料费。</t>
  </si>
  <si>
    <t>原有柜背板上加封石膏板</t>
  </si>
  <si>
    <t>石膏板墙（单面）</t>
  </si>
  <si>
    <t>泰山（0.6*19副龙,边龙0.5*21）轻钢龙骨，单层“可耐福”牌12厘绿色防潮石膏板，含人工材料费。</t>
  </si>
  <si>
    <t>石膏板墙（双面）</t>
  </si>
  <si>
    <t>隔音处理</t>
  </si>
  <si>
    <t>在板墙间隔中添加优质环保隔音棉，含人工材料费，不含木板隔墙。</t>
  </si>
  <si>
    <t>门顶轨道盒</t>
  </si>
  <si>
    <t>2.5*3.5刨光木龙骨,双面封E0级9mm兔宝宝板，含人工材料费，单处不足1米按1米计。</t>
  </si>
  <si>
    <t>门顶预制横梁</t>
  </si>
  <si>
    <t>8mm钢筋2条，水泥沙，小石子，人工材料费，单处不足1米按1米计。</t>
  </si>
  <si>
    <t>厨、卫、阳台地面新墙建地梁</t>
  </si>
  <si>
    <t>厨、卫、阳台新建墙体，地面增加200mm高混凝土地梁，8mm钢筋2条，海螺水泥，小石子，人工材料费。</t>
  </si>
  <si>
    <t>卫生间沉降地梁</t>
  </si>
  <si>
    <t>500mm内混凝土地梁，8mm钢筋3条，海螺水泥，小石子，人工材料费。</t>
  </si>
  <si>
    <t>包排污水管（单条，长度3m以内）</t>
  </si>
  <si>
    <t>条</t>
  </si>
  <si>
    <t>轻质砖、人工费、海螺牌325#水泥及“水洗沙”按照1：3混合成水泥砂浆，人工材料费。</t>
  </si>
  <si>
    <t>包排污水管（双条，长度3m以内）</t>
  </si>
  <si>
    <t>包排污水管（三条，长度3m以内）</t>
  </si>
  <si>
    <t>水泥预制板洗手台或厨柜</t>
  </si>
  <si>
    <t>3mm铁网加水泥沙倒制预制板框架，用水泥沙浆安装，瓷砖及大理石安装费另计（柜门业主自购）不足1米按1米计。</t>
  </si>
  <si>
    <r>
      <t>水泥地台垫高（</t>
    </r>
    <r>
      <rPr>
        <sz val="10"/>
        <color indexed="8"/>
        <rFont val="宋体"/>
        <family val="0"/>
      </rPr>
      <t>10</t>
    </r>
    <r>
      <rPr>
        <sz val="10"/>
        <color indexed="8"/>
        <rFont val="Times New Roman"/>
        <family val="1"/>
      </rPr>
      <t>mm</t>
    </r>
    <r>
      <rPr>
        <sz val="10"/>
        <color indexed="8"/>
        <rFont val="宋体"/>
        <family val="0"/>
      </rPr>
      <t>以内）</t>
    </r>
  </si>
  <si>
    <r>
      <t>轻质砖围墙垛，内填轻质砖渣</t>
    </r>
    <r>
      <rPr>
        <sz val="11"/>
        <color indexed="8"/>
        <rFont val="宋体"/>
        <family val="0"/>
      </rPr>
      <t>，水泥沙浆找平，含人工材料费</t>
    </r>
    <r>
      <rPr>
        <sz val="10"/>
        <color indexed="8"/>
        <rFont val="宋体"/>
        <family val="0"/>
      </rPr>
      <t>。</t>
    </r>
  </si>
  <si>
    <t>隔音棉/保温棉包排污管</t>
  </si>
  <si>
    <t>含隔音棉/保温棉及人工</t>
  </si>
  <si>
    <t>十</t>
  </si>
  <si>
    <t>拆除工程</t>
  </si>
  <si>
    <r>
      <t>拆墙（12-1</t>
    </r>
    <r>
      <rPr>
        <sz val="11"/>
        <rFont val="宋体"/>
        <family val="0"/>
      </rPr>
      <t>5</t>
    </r>
    <r>
      <rPr>
        <sz val="11"/>
        <rFont val="宋体"/>
        <family val="0"/>
      </rPr>
      <t>CM含14CM以内）</t>
    </r>
  </si>
  <si>
    <t>含人工，具械损耗,不含拆除后对基体的修复。</t>
  </si>
  <si>
    <r>
      <t>拆墙（16</t>
    </r>
    <r>
      <rPr>
        <sz val="11"/>
        <rFont val="宋体"/>
        <family val="0"/>
      </rPr>
      <t>-24CM含24CM以内）</t>
    </r>
  </si>
  <si>
    <t>铲除原墙面、天花旧腻子</t>
  </si>
  <si>
    <t>含人工，具械损耗,不含拆除后对基体的修复。（若是二手房则按11元/㎡（易铲），二手房不易铲或需要铲墙机铲15元/平方，有墙纸按18元/㎡，入户等外墙腻子须加20元/㎡）（旧阳台腻子由于硬度及影响楼下邻居卫生问题不做拆除）</t>
  </si>
  <si>
    <t>挖沉降池陶粒</t>
  </si>
  <si>
    <t>墙、地面局部打毛</t>
  </si>
  <si>
    <t>拆除楼板（120mm厚）</t>
  </si>
  <si>
    <t>拆除楼面楼梯</t>
  </si>
  <si>
    <t>步</t>
  </si>
  <si>
    <t>拆除铝合金门</t>
  </si>
  <si>
    <t>含人工，具械损耗,不含拆除后对基体的修复；</t>
  </si>
  <si>
    <t>拆除旧铝扣天花</t>
  </si>
  <si>
    <t>拆除大门</t>
  </si>
  <si>
    <t>套</t>
  </si>
  <si>
    <t>拆除旧平顶天花</t>
  </si>
  <si>
    <t>拆除旧走边天花</t>
  </si>
  <si>
    <t>拆除旧装饰柜</t>
  </si>
  <si>
    <t>拆除旧复合地板</t>
  </si>
  <si>
    <t>拆除旧实木地板</t>
  </si>
  <si>
    <t>拆除旧门及门套</t>
  </si>
  <si>
    <t>含人工，具械损耗,不含拆除后对基体的修复。 （外窗户须叫安装方拆除，我方不负责拆除）</t>
  </si>
  <si>
    <t>拆除旧衣柜</t>
  </si>
  <si>
    <t>拆除厨房旧橱柜</t>
  </si>
  <si>
    <t xml:space="preserve">含人工，具械损耗,不含拆除后对基体的修复。 </t>
  </si>
  <si>
    <t>单独拆除地面沙灰层</t>
  </si>
  <si>
    <r>
      <t>敲除原墙、地面砖</t>
    </r>
    <r>
      <rPr>
        <sz val="11"/>
        <color indexed="10"/>
        <rFont val="宋体"/>
        <family val="0"/>
      </rPr>
      <t>（厨卫阳台）</t>
    </r>
  </si>
  <si>
    <t>含人工，具械损耗,不含拆除后对基体的修复。（阳台地台瓷砖为了安全，我公司不做拆除，后期表面打磨处理直接铺贴瓷砖）</t>
  </si>
  <si>
    <t>敲除厨房卫生间阳台原墙面沙灰层</t>
  </si>
  <si>
    <t>含人工，具械损耗,不含拆除后对基体的修复。（二手房必须做，如果单拆沙灰层则按40元/㎡）</t>
  </si>
  <si>
    <r>
      <t>敲除原墙、地面砖</t>
    </r>
    <r>
      <rPr>
        <sz val="11"/>
        <color indexed="10"/>
        <rFont val="宋体"/>
        <family val="0"/>
      </rPr>
      <t>(木地板下面瓷砖及沙灰层）</t>
    </r>
  </si>
  <si>
    <t>拆除全屋地脚线</t>
  </si>
  <si>
    <t>拆除卫生间旧洁具</t>
  </si>
  <si>
    <t>拆除全屋旧灯具</t>
  </si>
  <si>
    <t>拆除全屋底盒、水、线管</t>
  </si>
  <si>
    <t>只含开槽时开出来裸露的线管及水管，不含墙体内看不见的水管、线管。</t>
  </si>
  <si>
    <t>拆除全屋木塞、爆炸锣丝、铁钉</t>
  </si>
  <si>
    <t>含人工，具械损耗,不含拆除后对基体的修复。【此项针对业主外请工人拆除工程，如果拆除工程由我方施工则可免除些项收费】</t>
  </si>
  <si>
    <t>十一</t>
  </si>
  <si>
    <t>清运、搬运费</t>
  </si>
  <si>
    <t>施工垃圾清理费（有电梯）（不含完工开荒清洁）</t>
  </si>
  <si>
    <r>
      <t>垃圾清运费指从施工现场袋装运到小区指定堆放点的费用；与小区物管收取的垃圾费及垃圾外运费无关，如果垃圾堆放点离电梯口超</t>
    </r>
    <r>
      <rPr>
        <b/>
        <sz val="11"/>
        <rFont val="宋体"/>
        <family val="0"/>
      </rPr>
      <t>过100米另加500元（仅限平地）</t>
    </r>
    <r>
      <rPr>
        <sz val="11"/>
        <rFont val="宋体"/>
        <family val="0"/>
      </rPr>
      <t>，根据实际协商价格，一楼或负一楼（房间到装车路的途中）有少量梯级或者需要中转电梯的则按加1层楼的费用计算。复式结构或别墅另计。</t>
    </r>
    <r>
      <rPr>
        <b/>
        <sz val="11"/>
        <rFont val="宋体"/>
        <family val="0"/>
      </rPr>
      <t>（温馨提示：只负责我方施工垃圾清理，业主外订门窗，柜子，木地板等所产生的垃圾由业主与商家协商好让商家完工装袋）（按测量尺寸外框（含墙体）面积计算（如果没有电梯则每层楼加10元/㎡，</t>
    </r>
    <r>
      <rPr>
        <b/>
        <sz val="11"/>
        <color indexed="10"/>
        <rFont val="宋体"/>
        <family val="0"/>
      </rPr>
      <t>电梯房到装车路途中如有楼梯按楼梯房两层计算</t>
    </r>
    <r>
      <rPr>
        <b/>
        <sz val="11"/>
        <rFont val="宋体"/>
        <family val="0"/>
      </rPr>
      <t>）。 如果业主自找外部人员拆除外运，则按10元/㎡收取（施工过程中现场卫生清理费）</t>
    </r>
  </si>
  <si>
    <t>材料搬运费（有电梯）</t>
  </si>
  <si>
    <r>
      <t>指我方材料搬运至施工现场</t>
    </r>
    <r>
      <rPr>
        <sz val="12"/>
        <rFont val="宋体"/>
        <family val="0"/>
      </rPr>
      <t>,不含业主自购材料搬运；复式结构或别墅另计。按测量尺寸外框（含墙体）面积计算（如果没有电梯则每层楼加</t>
    </r>
    <r>
      <rPr>
        <sz val="12"/>
        <rFont val="宋体"/>
        <family val="0"/>
      </rPr>
      <t>1</t>
    </r>
    <r>
      <rPr>
        <sz val="12"/>
        <rFont val="宋体"/>
        <family val="0"/>
      </rPr>
      <t>0元/㎡，电梯房到装车路途中如有楼梯按楼梯房两层计算）</t>
    </r>
  </si>
  <si>
    <t>拆墙垃圾外运费（拆墙，瓷砖，沙灰层，墙面板材，木地板类）</t>
  </si>
  <si>
    <t>车</t>
  </si>
  <si>
    <t>由于物管没有垃圾堆放点，需要外运到政府指定的垃圾填埋场的场地费及车费（与施工现场垃圾清运费无关）（外运车里容积4方）（如物业不允许垃圾倒袋，每车增加200元）</t>
  </si>
  <si>
    <t>装修垃圾外运费（瓷砖尾料，油漆，垃圾袋）</t>
  </si>
  <si>
    <t>由于深圳市垃圾场已不接杂物垃圾，需要外运到市外的垃圾填埋场的场地费及车费（与施工现场垃圾清运费无关）（家私床垫沙发类须业主自行处理）（外运车里容积4方）</t>
  </si>
  <si>
    <t>装修垃圾外运装车费</t>
  </si>
  <si>
    <t>装车人工费用，此项目不能和外运分开，如只需装车，费用则另计</t>
  </si>
  <si>
    <t>A</t>
  </si>
  <si>
    <t xml:space="preserve">总工程直接费[A=各项小计之和]                    </t>
  </si>
  <si>
    <t>B</t>
  </si>
  <si>
    <r>
      <t>综合管理费[B=A×</t>
    </r>
    <r>
      <rPr>
        <b/>
        <sz val="12"/>
        <rFont val="宋体"/>
        <family val="0"/>
      </rPr>
      <t>6</t>
    </r>
    <r>
      <rPr>
        <b/>
        <sz val="12"/>
        <rFont val="宋体"/>
        <family val="0"/>
      </rPr>
      <t>%]</t>
    </r>
  </si>
  <si>
    <r>
      <t>1、按报价单工程总合计的</t>
    </r>
    <r>
      <rPr>
        <sz val="11"/>
        <rFont val="宋体"/>
        <family val="0"/>
      </rPr>
      <t>6</t>
    </r>
    <r>
      <rPr>
        <sz val="11"/>
        <rFont val="宋体"/>
        <family val="0"/>
      </rPr>
      <t>%计取</t>
    </r>
  </si>
  <si>
    <t>C</t>
  </si>
  <si>
    <r>
      <t>工程总造价[</t>
    </r>
    <r>
      <rPr>
        <b/>
        <sz val="12"/>
        <rFont val="宋体"/>
        <family val="0"/>
      </rPr>
      <t>C</t>
    </r>
    <r>
      <rPr>
        <b/>
        <sz val="12"/>
        <rFont val="宋体"/>
        <family val="0"/>
      </rPr>
      <t>=A+B]</t>
    </r>
  </si>
  <si>
    <t>总计</t>
  </si>
  <si>
    <t>本报价不含税。（如需开发票则另附税金）</t>
  </si>
  <si>
    <t>付款方式为：</t>
  </si>
  <si>
    <t>1、签定合同付总工程款的30%</t>
  </si>
  <si>
    <t>2、水电改造验收完毕，付总工程款的30%</t>
  </si>
  <si>
    <t>3、天花吊顶完成，油漆工进场当天，付总工程款的35%</t>
  </si>
  <si>
    <t>4、增加项目甲方确认随当次工程款付清所有增加款项。</t>
  </si>
  <si>
    <t>5、乳胶漆完毕后须结清工程尾款（安装费除外，安装完毕后付清安装费）。灯具、洁具、五金挂件等买齐后提前通知统一安装。（所有工程完毕进入售后服务阶段，发售后服务卡，业主安装完所有家私后我司派员修补碰花墙面，祝入住愉快！）</t>
  </si>
  <si>
    <r>
      <rPr>
        <b/>
        <sz val="12"/>
        <rFont val="黑体"/>
        <family val="3"/>
      </rPr>
      <t>八、关于防火涂料</t>
    </r>
    <r>
      <rPr>
        <sz val="12"/>
        <rFont val="黑体"/>
        <family val="3"/>
      </rPr>
      <t>：</t>
    </r>
    <r>
      <rPr>
        <sz val="12"/>
        <color indexed="10"/>
        <rFont val="黑体"/>
        <family val="3"/>
      </rPr>
      <t>本报价根据目前深圳多数管理处对家装消防没有要求，也结合家装以环保为止，所以使用的材料以环保为止，对防火没有限制，施工过程不再另做防火处理，如业主或外请监理需要提出要求需要做，则需另付人工材料费，敬请留意！</t>
    </r>
  </si>
  <si>
    <r>
      <t xml:space="preserve">九、关于工程变更及增加工程：                                                                                                            </t>
    </r>
    <r>
      <rPr>
        <sz val="12"/>
        <rFont val="黑体"/>
        <family val="3"/>
      </rPr>
      <t>为了不使完工结算有争议，我公司不接受任何口头承诺，必须填增加单确认签字后并将该项工程款列入当期工程款一起支付方可进行施工。</t>
    </r>
    <r>
      <rPr>
        <b/>
        <sz val="12"/>
        <rFont val="黑体"/>
        <family val="3"/>
      </rPr>
      <t xml:space="preserve">          </t>
    </r>
  </si>
  <si>
    <r>
      <t xml:space="preserve">十、关于外订柜子：                                                                                                          </t>
    </r>
    <r>
      <rPr>
        <sz val="12"/>
        <rFont val="黑体"/>
        <family val="3"/>
      </rPr>
      <t>由于主体工程结构存在墙体不平整因素，我司批腻子标准只能达到感观平整，不可能做到绝对垂直，外订柜子后期安装会存在一定缝隙，只能由柜子厂家打胶或适当用腻子修补，无法达到现场制作柜子和墙体的吻合效果，特此告知！</t>
    </r>
  </si>
  <si>
    <t>十一、关于工程款结算：                                                                                                          由于该工程为半包工程，业主外订家私不属于我司施工项目和保修范围，而且消耗时间较长，我司在刷完乳胶漆当天起10天内业主必须将洁具、灯具、五金挂件、等需安装的物品买齐，我司安排一次安装完成并结清工程款，如果由于业主原因不能要规定时间内购买齐安装物品，业主必须先将所有工程尾款结算（将安装款扣除）待业主购买完我司再安排工人一次安排完成，付清安装款项！进入售后服务阶段，发售后服务卡，业主安装完所有家私后我司派员修补碰花墙面，祝入住愉快！</t>
  </si>
  <si>
    <t>十二、业主新换门窗或建筑外墙渗水情况，均属第三方施工质量问题，或原建筑外墙开裂造成渗漏，不在保修范围！</t>
  </si>
  <si>
    <t>十三、业主外请安装及拆除，均属第三方施工工程，我方没有责任及义务全程陪同监督！</t>
  </si>
  <si>
    <t>十四、关于外请监理：                                                                                                          业主如有请监理，须业主、第三方监理、公司代表，三方现场沟通确认工艺及材料标准，以沟通确认完签字为准。监理要求超出我公司报价施工工艺或材料范围，须补交相应费用（合同附吉祥斋工艺标准一份作为依据，请业主交监理审核，有特殊要求在施工前确认好，如不提前沟通等到施工完再提出整改，我方不负责免费整改）敬请谅解。</t>
  </si>
  <si>
    <t xml:space="preserve">本人已认真阅读以上项目及材料与施工工艺说明等全部内容，同意并确认   </t>
  </si>
  <si>
    <t>甲方（业主签字）确认：</t>
  </si>
  <si>
    <t xml:space="preserve">                                                          乙方（公司代表签字）确认：</t>
  </si>
  <si>
    <t>乙方（公司代表）签名：</t>
  </si>
  <si>
    <r>
      <t xml:space="preserve"> </t>
    </r>
    <r>
      <rPr>
        <sz val="12"/>
        <rFont val="宋体"/>
        <family val="0"/>
      </rPr>
      <t xml:space="preserve">              </t>
    </r>
  </si>
  <si>
    <t xml:space="preserve">         日期：</t>
  </si>
  <si>
    <r>
      <t xml:space="preserve"> </t>
    </r>
    <r>
      <rPr>
        <sz val="12"/>
        <rFont val="宋体"/>
        <family val="0"/>
      </rPr>
      <t xml:space="preserve">              </t>
    </r>
    <r>
      <rPr>
        <sz val="12"/>
        <rFont val="宋体"/>
        <family val="0"/>
      </rPr>
      <t>日期：</t>
    </r>
  </si>
  <si>
    <r>
      <t xml:space="preserve">感谢您选择吉祥斋装饰公司为您装修温馨的家，为了让整个工程能顺利的完工及施工过程的和谐沟通，特将整个报价单的重要事宜整理如下温馨提示：（此温馨提示非常重要，需要设计师当业主面读一遍，务求让业主印象更深刻）                                                                                                              一、关于工程量计算方式：                                                                                                                 </t>
    </r>
    <r>
      <rPr>
        <sz val="12"/>
        <rFont val="黑体"/>
        <family val="3"/>
      </rPr>
      <t xml:space="preserve">1、柜子计算方式：柜子高度≥1米时以平方计；不足1平方按1平方或（项）计；柜子高度≤1米时以米（m）计，不足1米的按1米或（项）计；柜宽小于1米高度大于1米时，工程量按柜高以米（m)计。                                                                                2、乳胶漆计算方式：凸窗不减面积；房门洞不减面积，推拉门洞减一半面积。                                                                3、砌墙计算方式：双扇推拉门洞减一半面积，单扇推拉门洞、平开门洞及窗口不减面积。                                                               4、瓷砖计算方式：厨房、洗手间窗户及门洞，双扇推拉门洞减一半面积，单扇推拉门洞、平开门洞及窗口不减面积。                                                                                                                                </t>
    </r>
    <r>
      <rPr>
        <b/>
        <sz val="12"/>
        <rFont val="黑体"/>
        <family val="3"/>
      </rPr>
      <t>二、关于石膏线：</t>
    </r>
    <r>
      <rPr>
        <sz val="12"/>
        <rFont val="黑体"/>
        <family val="3"/>
      </rPr>
      <t xml:space="preserve">                                                                                                                           【弧型及圆形线则按实际另加制模费】整套房子石膏线数量不足30米另加350元人工费或业主外请工人安装。但凡外订衣柜顶部业主要求做石膏线，必须做柜顶天花，如果业主坚决不做柜顶天花，我司不负责石膏线安装，由业主外请工人安装并承担由于自已原因造成后期石膏线开裂的责任。                                                                                                                         </t>
    </r>
    <r>
      <rPr>
        <b/>
        <sz val="12"/>
        <rFont val="黑体"/>
        <family val="3"/>
      </rPr>
      <t>三、关于安装：</t>
    </r>
    <r>
      <rPr>
        <sz val="12"/>
        <rFont val="黑体"/>
        <family val="3"/>
      </rPr>
      <t xml:space="preserve">                                                                                                                  洁具、灯具、五金挂件、安装总次数不能超过二次，第一次安装后请统计余下需要安装的物件，第二次一次装完，如果由于第二次还没购买齐，第三次安装须加人工费380元/天）                                                                                               </t>
    </r>
    <r>
      <rPr>
        <b/>
        <sz val="12"/>
        <rFont val="黑体"/>
        <family val="3"/>
      </rPr>
      <t xml:space="preserve">四、关于施工现场卫生清理： </t>
    </r>
    <r>
      <rPr>
        <sz val="12"/>
        <rFont val="黑体"/>
        <family val="3"/>
      </rPr>
      <t xml:space="preserve">                                                                                                                    只负责我方施工垃圾清理，业主外订门窗，柜子，木地板等所产生的垃圾由业主与商家协商好让商家完工装袋，确保现场干净卫生）                                                                                                            </t>
    </r>
    <r>
      <rPr>
        <b/>
        <sz val="12"/>
        <rFont val="黑体"/>
        <family val="3"/>
      </rPr>
      <t xml:space="preserve">五、关于成品保护：    </t>
    </r>
    <r>
      <rPr>
        <sz val="12"/>
        <rFont val="黑体"/>
        <family val="3"/>
      </rPr>
      <t xml:space="preserve">                                                                                                                           现场成品、半成品用珍珠棉只做一次保护（不含开荒清洁后再次保护）                                                                       </t>
    </r>
    <r>
      <rPr>
        <b/>
        <sz val="12"/>
        <rFont val="黑体"/>
        <family val="3"/>
      </rPr>
      <t xml:space="preserve">六、关于防白蚁： </t>
    </r>
    <r>
      <rPr>
        <sz val="12"/>
        <rFont val="黑体"/>
        <family val="3"/>
      </rPr>
      <t xml:space="preserve">                                                                                                                      由于深圳地处于高温湿热的气候环境，容易滋生白蚁，建议业主自行选择专业白蚁防治公司施工，水电验收当天要求到现场将线管线槽喷药，以便封槽处理，是否要做防白蚁由业主决定，我司不具备防白蚁施工资质，只负责提醒，不负任何责任，敬请悉知！                                                       </t>
    </r>
    <r>
      <rPr>
        <b/>
        <sz val="12"/>
        <rFont val="黑体"/>
        <family val="3"/>
      </rPr>
      <t xml:space="preserve">                                                                   </t>
    </r>
    <r>
      <rPr>
        <sz val="12"/>
        <rFont val="黑体"/>
        <family val="3"/>
      </rPr>
      <t xml:space="preserve">                                                                                                     </t>
    </r>
    <r>
      <rPr>
        <b/>
        <sz val="12"/>
        <rFont val="黑体"/>
        <family val="3"/>
      </rPr>
      <t xml:space="preserve">七、关于工程变更及增加工程：  </t>
    </r>
    <r>
      <rPr>
        <sz val="12"/>
        <rFont val="黑体"/>
        <family val="3"/>
      </rPr>
      <t xml:space="preserve">                                                                                                          为了不使完工结算有争议，我公司不接受任何口头承诺，必须填增加单确认签字后并将该项工程款列入当期工程款一起支付方可进行施工。</t>
    </r>
    <r>
      <rPr>
        <sz val="12"/>
        <rFont val="黑体"/>
        <family val="3"/>
      </rPr>
      <t xml:space="preserve">                                                                                                               </t>
    </r>
    <r>
      <rPr>
        <sz val="12"/>
        <rFont val="黑体"/>
        <family val="3"/>
      </rPr>
      <t xml:space="preserve"> </t>
    </r>
    <r>
      <rPr>
        <b/>
        <sz val="12"/>
        <rFont val="黑体"/>
        <family val="3"/>
      </rPr>
      <t xml:space="preserve">                                                                                                                                                   </t>
    </r>
  </si>
  <si>
    <t>八、关于工程款结算：                                                                                                          由于该工程为半包工程，业主外订家私不属于我司施工项目和保修范围，而且时间相对较长，我司在五金挂件安装当天进行工程量核对及打印结算单，五金挂件安装完工三天内付清工程尾款，进入售后服务阶段，发售后服务卡，业主安装完所有家私后我司派员修补碰花墙面，祝入住愉快！</t>
  </si>
  <si>
    <r>
      <t xml:space="preserve">感谢您选择吉祥斋装饰公司为您装修温馨的家，为了让整个工程能顺利的完工及施工过程的和谐沟通，特将整个报价单的重要事宜整理如下温馨提示：（此温馨提示非常重要，需要设计师当业主面读一遍，务求让业主印象更深刻）                                                                                                              一、关于工程量计算方式：                                                                                                                 </t>
    </r>
    <r>
      <rPr>
        <sz val="11"/>
        <rFont val="黑体"/>
        <family val="3"/>
      </rPr>
      <t xml:space="preserve">1、柜子计算方式：柜子高度≥1米时以平方计；不足1平方按1平方或（项）计；柜子高度≤1米时以米（m）计，不足1米的按1米或（项）计；柜宽小于1米高度大于1米时，工程量按柜高以米（m)计。                                                                                2、乳胶漆计算方式：凸窗不减面积；房门洞不减面积，推拉门洞减一半面积。                                                                3、砌墙计算方式：双扇推拉门洞减一半面积，单扇推拉门洞、平开门洞及窗口不减面积。                                                               4、瓷砖计算方式：厨房、洗手间窗户及门洞，双扇推拉门洞减一半面积，单扇推拉门洞、平开门洞及窗口不减面积。         二、关于拆旧：                                                                                                                           二手房施工对楼下邻居影响较大，尤其是拆旧工程，要求开工前须约管理处到楼下打招呼并检查原结构是否有旧缝及腻子脱落等情况，确认好后方可进场施工，以免遇不必要的麻烦。                                                                                                                                 </t>
    </r>
    <r>
      <rPr>
        <b/>
        <sz val="11"/>
        <rFont val="黑体"/>
        <family val="3"/>
      </rPr>
      <t>三、关于石膏线：</t>
    </r>
    <r>
      <rPr>
        <sz val="11"/>
        <rFont val="黑体"/>
        <family val="3"/>
      </rPr>
      <t xml:space="preserve">                                                                                                                           【弧型及圆形线则按实际另加制模费】整套房子石膏线数量不足30米另加400元人工费或业主外请工人安装。但凡外订衣柜顶部业主要求做石膏线，必须做柜顶天花，如果业主坚决不做柜顶天花，我司不负责石膏线安装，由业主外请工人安装并承担由于自已原因造成后期石膏线开裂的责任。                                                                                                                         </t>
    </r>
    <r>
      <rPr>
        <b/>
        <sz val="11"/>
        <rFont val="黑体"/>
        <family val="3"/>
      </rPr>
      <t>四、关于安装：</t>
    </r>
    <r>
      <rPr>
        <sz val="11"/>
        <rFont val="黑体"/>
        <family val="3"/>
      </rPr>
      <t xml:space="preserve">                                                                                                                  为了使工程能顺利完工，业主将洁具、灯具、五金挂件、等需要安装的物品都买齐后通知我方上门一次装完，由于业主原因没配齐需要第二次上门安装加收人工费400元/天）。                                                                                      </t>
    </r>
    <r>
      <rPr>
        <b/>
        <sz val="11"/>
        <rFont val="黑体"/>
        <family val="3"/>
      </rPr>
      <t xml:space="preserve">五、关于施工现场卫生清理： </t>
    </r>
    <r>
      <rPr>
        <sz val="11"/>
        <rFont val="黑体"/>
        <family val="3"/>
      </rPr>
      <t xml:space="preserve">                                                                                                                    只负责我方施工垃圾清理，业主外订门窗，柜子，木地板等所产生的垃圾由业主与商家协商好让商家完工装袋，确保现场干净卫生）                                                                                                            </t>
    </r>
    <r>
      <rPr>
        <b/>
        <sz val="11"/>
        <rFont val="黑体"/>
        <family val="3"/>
      </rPr>
      <t xml:space="preserve">六、关于成品保护：    </t>
    </r>
    <r>
      <rPr>
        <sz val="11"/>
        <rFont val="黑体"/>
        <family val="3"/>
      </rPr>
      <t xml:space="preserve">                                                                                                                           现场成品、半成品用珍珠棉只做一次保护（不含开荒清洁后再次保护）                                                                       </t>
    </r>
    <r>
      <rPr>
        <b/>
        <sz val="11"/>
        <rFont val="黑体"/>
        <family val="3"/>
      </rPr>
      <t xml:space="preserve">七、关于防白蚁： </t>
    </r>
    <r>
      <rPr>
        <sz val="11"/>
        <rFont val="黑体"/>
        <family val="3"/>
      </rPr>
      <t xml:space="preserve">                                                                                                                      由于深圳地处于高温湿热的气候环境，容易滋生白蚁，建议业主自行选择专业白蚁防治公司施工，水电验收当天要求到现场将线管线槽喷药，以便封槽处理，是否要做防白蚁由业主决定，我司不具备防白蚁施工资质，只负责提醒，不负任何责任。如业主自购防白蚁药，要求项目经理帮忙喷的，我公司及项目经理将不负责后期所产生的一切后果。敬请悉知！                                                       </t>
    </r>
    <r>
      <rPr>
        <b/>
        <sz val="11"/>
        <rFont val="黑体"/>
        <family val="3"/>
      </rPr>
      <t xml:space="preserve">                                                                   </t>
    </r>
    <r>
      <rPr>
        <sz val="11"/>
        <rFont val="黑体"/>
        <family val="3"/>
      </rPr>
      <t xml:space="preserve">                                                                                                     </t>
    </r>
  </si>
  <si>
    <t xml:space="preserve"> 客户姓名：                          工程地址：                   联系电话：</t>
  </si>
  <si>
    <r>
      <t xml:space="preserve"> 单 源：                             设 计 师：                                核 算 人：</t>
    </r>
    <r>
      <rPr>
        <b/>
        <sz val="12"/>
        <rFont val="宋体"/>
        <family val="0"/>
      </rPr>
      <t xml:space="preserve">                            </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</si>
</sst>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ß&quot;* #,##0_);_(&quot;ß&quot;* \(#,##0\);_(&quot;ß&quot;* &quot;-&quot;_);_(@_)"/>
    <numFmt numFmtId="177" formatCode="&quot;ß&quot;#,##0.00_);[Red]\(&quot;ß&quot;#,##0.00\)"/>
    <numFmt numFmtId="178" formatCode="#,##0.0_);\(#,##0.0\)"/>
    <numFmt numFmtId="179" formatCode="_(&quot;ß&quot;* #,##0.00_);_(&quot;ß&quot;* \(#,##0.00\);_(&quot;ß&quot;* &quot;-&quot;??_);_(@_)"/>
    <numFmt numFmtId="180" formatCode="_-&quot;$&quot;* #,##0.00_-;\-&quot;$&quot;* #,##0.00_-;_-&quot;$&quot;* &quot;-&quot;??_-;_-@_-"/>
    <numFmt numFmtId="181" formatCode="0.00_);[Red]\(0.00\)"/>
    <numFmt numFmtId="182" formatCode="_(* #,##0.0000_);_(* \(#,##0.0000\);_(* &quot;-&quot;??_);_(@_)"/>
    <numFmt numFmtId="183" formatCode="&quot;\&quot;#,##0;&quot;\&quot;&quot;\&quot;&quot;\&quot;&quot;\&quot;\-#,##0"/>
    <numFmt numFmtId="184" formatCode="&quot;\&quot;#,##0;[Red]&quot;\&quot;\-#,##0"/>
    <numFmt numFmtId="185" formatCode="&quot;\&quot;#,##0.00;[Red]&quot;\&quot;&quot;\&quot;&quot;\&quot;&quot;\&quot;&quot;\&quot;&quot;\&quot;\-#,##0.00"/>
    <numFmt numFmtId="186" formatCode="_-&quot;£&quot;* #,##0.00_-;\-&quot;£&quot;* #,##0.00_-;_-&quot;£&quot;* &quot;-&quot;??_-;_-@_-"/>
    <numFmt numFmtId="187" formatCode="#,##0\ &quot;F&quot;;[Red]\-#,##0\ &quot;F&quot;"/>
    <numFmt numFmtId="188" formatCode="#,##0.00\ &quot;DM&quot;;\-#,##0.00\ &quot;DM&quot;"/>
    <numFmt numFmtId="189" formatCode="\t0.00"/>
    <numFmt numFmtId="190" formatCode="\t0"/>
    <numFmt numFmtId="191" formatCode="_-&quot;£&quot;* #,##0_-;\-&quot;£&quot;* #,##0_-;_-&quot;£&quot;* &quot;-&quot;_-;_-@_-"/>
    <numFmt numFmtId="192" formatCode="_-&quot;$&quot;* #,##0_-;\-&quot;$&quot;* #,##0_-;_-&quot;$&quot;* &quot;-&quot;_-;_-@_-"/>
    <numFmt numFmtId="193" formatCode="&quot;\&quot;#,##0;[Red]&quot;\&quot;&quot;\&quot;\-#,##0"/>
    <numFmt numFmtId="194" formatCode="&quot;\&quot;#,##0.00;[Red]&quot;\&quot;\-#,##0.00"/>
    <numFmt numFmtId="195" formatCode="0_ "/>
  </numFmts>
  <fonts count="76">
    <font>
      <sz val="12"/>
      <name val="宋体"/>
      <family val="0"/>
    </font>
    <font>
      <sz val="11"/>
      <name val="宋体"/>
      <family val="0"/>
    </font>
    <font>
      <b/>
      <sz val="14"/>
      <name val="楷体_GB2312"/>
      <family val="3"/>
    </font>
    <font>
      <b/>
      <sz val="12"/>
      <name val="黑体"/>
      <family val="3"/>
    </font>
    <font>
      <b/>
      <sz val="14"/>
      <color indexed="8"/>
      <name val="黑体"/>
      <family val="3"/>
    </font>
    <font>
      <sz val="14"/>
      <name val="楷体_GB2312"/>
      <family val="3"/>
    </font>
    <font>
      <b/>
      <sz val="12"/>
      <name val="宋体"/>
      <family val="0"/>
    </font>
    <font>
      <sz val="11"/>
      <color indexed="12"/>
      <name val="宋体"/>
      <family val="0"/>
    </font>
    <font>
      <b/>
      <sz val="12"/>
      <color indexed="8"/>
      <name val="楷体_GB2312"/>
      <family val="3"/>
    </font>
    <font>
      <sz val="14"/>
      <color indexed="8"/>
      <name val="楷体_GB2312"/>
      <family val="3"/>
    </font>
    <font>
      <b/>
      <sz val="12"/>
      <color indexed="8"/>
      <name val="黑体"/>
      <family val="3"/>
    </font>
    <font>
      <sz val="10"/>
      <name val="Arial"/>
      <family val="2"/>
    </font>
    <font>
      <sz val="12"/>
      <name val="楷体_GB2312"/>
      <family val="3"/>
    </font>
    <font>
      <b/>
      <sz val="24"/>
      <color indexed="10"/>
      <name val="黑体"/>
      <family val="3"/>
    </font>
    <font>
      <b/>
      <sz val="12"/>
      <color indexed="9"/>
      <name val="Times New Roman"/>
      <family val="1"/>
    </font>
    <font>
      <sz val="12"/>
      <color indexed="9"/>
      <name val="Times New Roman"/>
      <family val="1"/>
    </font>
    <font>
      <b/>
      <sz val="11"/>
      <name val="宋体"/>
      <family val="0"/>
    </font>
    <font>
      <b/>
      <sz val="16"/>
      <name val="黑体"/>
      <family val="3"/>
    </font>
    <font>
      <b/>
      <sz val="14"/>
      <name val="黑体"/>
      <family val="3"/>
    </font>
    <font>
      <sz val="12"/>
      <color indexed="12"/>
      <name val="宋体"/>
      <family val="0"/>
    </font>
    <font>
      <b/>
      <sz val="14"/>
      <name val="Times New Roman"/>
      <family val="1"/>
    </font>
    <font>
      <b/>
      <sz val="11"/>
      <color indexed="10"/>
      <name val="宋体"/>
      <family val="0"/>
    </font>
    <font>
      <b/>
      <sz val="11"/>
      <name val="Times New Roman"/>
      <family val="1"/>
    </font>
    <font>
      <sz val="11"/>
      <color indexed="12"/>
      <name val="Times New Roman"/>
      <family val="1"/>
    </font>
    <font>
      <b/>
      <sz val="12"/>
      <color indexed="12"/>
      <name val="宋体"/>
      <family val="0"/>
    </font>
    <font>
      <sz val="12"/>
      <color indexed="10"/>
      <name val="宋体"/>
      <family val="0"/>
    </font>
    <font>
      <sz val="12"/>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sz val="10"/>
      <name val="Helv"/>
      <family val="2"/>
    </font>
    <font>
      <b/>
      <sz val="1"/>
      <color indexed="8"/>
      <name val="Courier"/>
      <family val="3"/>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2"/>
      <name val="¹UAAA¼"/>
      <family val="2"/>
    </font>
    <font>
      <sz val="11"/>
      <color indexed="17"/>
      <name val="宋体"/>
      <family val="0"/>
    </font>
    <font>
      <sz val="11"/>
      <color indexed="19"/>
      <name val="宋体"/>
      <family val="0"/>
    </font>
    <font>
      <sz val="12"/>
      <name val="뼻뮝"/>
      <family val="0"/>
    </font>
    <font>
      <sz val="10"/>
      <color indexed="8"/>
      <name val="Arial"/>
      <family val="2"/>
    </font>
    <font>
      <sz val="10"/>
      <name val="MS Sans Serif"/>
      <family val="2"/>
    </font>
    <font>
      <b/>
      <u val="single"/>
      <sz val="1"/>
      <color indexed="8"/>
      <name val="Courier"/>
      <family val="3"/>
    </font>
    <font>
      <u val="single"/>
      <sz val="1"/>
      <color indexed="8"/>
      <name val="Courier"/>
      <family val="3"/>
    </font>
    <font>
      <sz val="1"/>
      <color indexed="8"/>
      <name val="Courier"/>
      <family val="3"/>
    </font>
    <font>
      <b/>
      <sz val="18"/>
      <name val="Arial"/>
      <family val="2"/>
    </font>
    <font>
      <b/>
      <i/>
      <sz val="1"/>
      <color indexed="8"/>
      <name val="Courier"/>
      <family val="3"/>
    </font>
    <font>
      <b/>
      <sz val="12"/>
      <name val="Arial"/>
      <family val="2"/>
    </font>
    <font>
      <sz val="11"/>
      <name val="新細明體"/>
      <family val="0"/>
    </font>
    <font>
      <sz val="10"/>
      <name val="굴림체"/>
      <family val="0"/>
    </font>
    <font>
      <b/>
      <sz val="14"/>
      <color indexed="10"/>
      <name val="黑体"/>
      <family val="3"/>
    </font>
    <font>
      <b/>
      <sz val="12"/>
      <color indexed="10"/>
      <name val="宋体"/>
      <family val="0"/>
    </font>
    <font>
      <b/>
      <vertAlign val="superscript"/>
      <sz val="12"/>
      <name val="宋体"/>
      <family val="0"/>
    </font>
    <font>
      <b/>
      <vertAlign val="superscript"/>
      <sz val="12"/>
      <name val="Times New Roman"/>
      <family val="1"/>
    </font>
    <font>
      <sz val="10"/>
      <color indexed="8"/>
      <name val="宋体"/>
      <family val="0"/>
    </font>
    <font>
      <sz val="10"/>
      <color indexed="8"/>
      <name val="Times New Roman"/>
      <family val="1"/>
    </font>
    <font>
      <sz val="12"/>
      <color indexed="10"/>
      <name val="黑体"/>
      <family val="3"/>
    </font>
    <font>
      <sz val="9"/>
      <name val="宋体"/>
      <family val="0"/>
    </font>
    <font>
      <b/>
      <sz val="11"/>
      <name val="黑体"/>
      <family val="3"/>
    </font>
    <font>
      <sz val="11"/>
      <name val="黑体"/>
      <family val="3"/>
    </font>
    <font>
      <b/>
      <sz val="12"/>
      <color indexed="10"/>
      <name val="黑体"/>
      <family val="3"/>
    </font>
    <font>
      <sz val="12"/>
      <color rgb="FFFF0000"/>
      <name val="宋体"/>
      <family val="0"/>
    </font>
    <font>
      <b/>
      <sz val="11"/>
      <color rgb="FFFF0000"/>
      <name val="宋体"/>
      <family val="0"/>
    </font>
    <font>
      <b/>
      <sz val="12"/>
      <color rgb="FFFF0000"/>
      <name val="宋体"/>
      <family val="0"/>
    </font>
    <font>
      <b/>
      <sz val="12"/>
      <color rgb="FFFF0000"/>
      <name val="黑体"/>
      <family val="3"/>
    </font>
    <font>
      <sz val="12"/>
      <color rgb="FFFF0000"/>
      <name val="黑体"/>
      <family val="3"/>
    </font>
  </fonts>
  <fills count="23">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58"/>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double"/>
      <bottom>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1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1"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5"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7" borderId="0" applyNumberFormat="0" applyBorder="0" applyAlignment="0" applyProtection="0"/>
    <xf numFmtId="0" fontId="30" fillId="11" borderId="0" applyNumberFormat="0" applyBorder="0" applyAlignment="0" applyProtection="0"/>
    <xf numFmtId="0" fontId="30" fillId="8" borderId="0" applyNumberFormat="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46" fillId="0" borderId="0">
      <alignment/>
      <protection/>
    </xf>
    <xf numFmtId="0" fontId="46" fillId="0" borderId="0">
      <alignment/>
      <protection/>
    </xf>
    <xf numFmtId="181" fontId="11" fillId="0" borderId="0" applyFill="0" applyBorder="0" applyAlignment="0">
      <protection/>
    </xf>
    <xf numFmtId="178" fontId="36" fillId="0" borderId="0" applyFill="0" applyBorder="0" applyAlignment="0">
      <protection/>
    </xf>
    <xf numFmtId="182" fontId="36" fillId="0" borderId="0" applyFill="0" applyBorder="0" applyAlignment="0">
      <protection/>
    </xf>
    <xf numFmtId="177" fontId="11" fillId="0" borderId="0" applyFill="0" applyBorder="0" applyAlignment="0">
      <protection/>
    </xf>
    <xf numFmtId="176" fontId="11" fillId="0" borderId="0" applyFill="0" applyBorder="0" applyAlignment="0">
      <protection/>
    </xf>
    <xf numFmtId="180" fontId="36" fillId="0" borderId="0" applyFill="0" applyBorder="0" applyAlignment="0">
      <protection/>
    </xf>
    <xf numFmtId="179" fontId="11" fillId="0" borderId="0" applyFill="0" applyBorder="0" applyAlignment="0">
      <protection/>
    </xf>
    <xf numFmtId="178" fontId="36" fillId="0" borderId="0" applyFill="0" applyBorder="0" applyAlignment="0">
      <protection/>
    </xf>
    <xf numFmtId="180" fontId="11" fillId="0" borderId="0" applyFont="0" applyFill="0" applyBorder="0" applyAlignment="0" applyProtection="0"/>
    <xf numFmtId="40" fontId="11" fillId="0" borderId="0" applyFont="0" applyFill="0" applyBorder="0" applyAlignment="0" applyProtection="0"/>
    <xf numFmtId="3" fontId="11" fillId="0" borderId="0" applyFont="0" applyFill="0" applyBorder="0" applyAlignment="0" applyProtection="0"/>
    <xf numFmtId="178" fontId="11" fillId="0" borderId="0" applyFont="0" applyFill="0" applyBorder="0" applyAlignment="0" applyProtection="0"/>
    <xf numFmtId="183" fontId="11" fillId="0" borderId="0" applyFont="0" applyFill="0" applyBorder="0" applyAlignment="0" applyProtection="0"/>
    <xf numFmtId="0" fontId="11" fillId="0" borderId="0" applyFont="0" applyFill="0" applyBorder="0" applyAlignment="0" applyProtection="0"/>
    <xf numFmtId="14" fontId="50" fillId="0" borderId="0" applyFill="0" applyBorder="0" applyAlignment="0">
      <protection/>
    </xf>
    <xf numFmtId="38" fontId="51" fillId="0" borderId="1">
      <alignment vertical="center"/>
      <protection/>
    </xf>
    <xf numFmtId="41" fontId="11" fillId="0" borderId="0" applyFont="0" applyFill="0" applyBorder="0" applyAlignment="0" applyProtection="0"/>
    <xf numFmtId="43" fontId="11" fillId="0" borderId="0" applyFont="0" applyFill="0" applyBorder="0" applyAlignment="0" applyProtection="0"/>
    <xf numFmtId="180" fontId="36" fillId="0" borderId="0" applyFill="0" applyBorder="0" applyAlignment="0">
      <protection/>
    </xf>
    <xf numFmtId="178" fontId="36" fillId="0" borderId="0" applyFill="0" applyBorder="0" applyAlignment="0">
      <protection/>
    </xf>
    <xf numFmtId="180" fontId="36" fillId="0" borderId="0" applyFill="0" applyBorder="0" applyAlignment="0">
      <protection/>
    </xf>
    <xf numFmtId="179" fontId="11" fillId="0" borderId="0" applyFill="0" applyBorder="0" applyAlignment="0">
      <protection/>
    </xf>
    <xf numFmtId="178" fontId="36" fillId="0" borderId="0" applyFill="0" applyBorder="0" applyAlignment="0">
      <protection/>
    </xf>
    <xf numFmtId="0" fontId="37" fillId="0" borderId="0">
      <alignment/>
      <protection locked="0"/>
    </xf>
    <xf numFmtId="0" fontId="37" fillId="0" borderId="0">
      <alignment/>
      <protection locked="0"/>
    </xf>
    <xf numFmtId="0" fontId="52" fillId="0" borderId="0">
      <alignment/>
      <protection locked="0"/>
    </xf>
    <xf numFmtId="0" fontId="37" fillId="0" borderId="0">
      <alignment/>
      <protection locked="0"/>
    </xf>
    <xf numFmtId="0" fontId="53" fillId="0" borderId="0">
      <alignment/>
      <protection locked="0"/>
    </xf>
    <xf numFmtId="0" fontId="54" fillId="0" borderId="0">
      <alignment/>
      <protection locked="0"/>
    </xf>
    <xf numFmtId="0" fontId="56" fillId="0" borderId="0">
      <alignment/>
      <protection locked="0"/>
    </xf>
    <xf numFmtId="2" fontId="11" fillId="0" borderId="0" applyFont="0" applyFill="0" applyBorder="0" applyAlignment="0" applyProtection="0"/>
    <xf numFmtId="0" fontId="57" fillId="0" borderId="2" applyNumberFormat="0" applyAlignment="0" applyProtection="0"/>
    <xf numFmtId="0" fontId="57" fillId="0" borderId="3">
      <alignment horizontal="left" vertical="center"/>
      <protection/>
    </xf>
    <xf numFmtId="0" fontId="55" fillId="0" borderId="0" applyNumberFormat="0" applyFill="0" applyBorder="0" applyAlignment="0" applyProtection="0"/>
    <xf numFmtId="0" fontId="57" fillId="0" borderId="0" applyNumberFormat="0" applyFill="0" applyBorder="0" applyAlignment="0" applyProtection="0"/>
    <xf numFmtId="180" fontId="36" fillId="0" borderId="0" applyFill="0" applyBorder="0" applyAlignment="0">
      <protection/>
    </xf>
    <xf numFmtId="178" fontId="36" fillId="0" borderId="0" applyFill="0" applyBorder="0" applyAlignment="0">
      <protection/>
    </xf>
    <xf numFmtId="180" fontId="36" fillId="0" borderId="0" applyFill="0" applyBorder="0" applyAlignment="0">
      <protection/>
    </xf>
    <xf numFmtId="179" fontId="11" fillId="0" borderId="0" applyFill="0" applyBorder="0" applyAlignment="0">
      <protection/>
    </xf>
    <xf numFmtId="178" fontId="36" fillId="0" borderId="0" applyFill="0" applyBorder="0" applyAlignment="0">
      <protection/>
    </xf>
    <xf numFmtId="187" fontId="11" fillId="0" borderId="0">
      <alignment/>
      <protection/>
    </xf>
    <xf numFmtId="0" fontId="58" fillId="0" borderId="0">
      <alignment/>
      <protection/>
    </xf>
    <xf numFmtId="176" fontId="11" fillId="0" borderId="0" applyFont="0" applyFill="0" applyBorder="0" applyAlignment="0" applyProtection="0"/>
    <xf numFmtId="188" fontId="11" fillId="0" borderId="0" applyFont="0" applyFill="0" applyBorder="0" applyAlignment="0" applyProtection="0"/>
    <xf numFmtId="180" fontId="36" fillId="0" borderId="0" applyFill="0" applyBorder="0" applyAlignment="0">
      <protection/>
    </xf>
    <xf numFmtId="178" fontId="36" fillId="0" borderId="0" applyFill="0" applyBorder="0" applyAlignment="0">
      <protection/>
    </xf>
    <xf numFmtId="180" fontId="36" fillId="0" borderId="0" applyFill="0" applyBorder="0" applyAlignment="0">
      <protection/>
    </xf>
    <xf numFmtId="179" fontId="11" fillId="0" borderId="0" applyFill="0" applyBorder="0" applyAlignment="0">
      <protection/>
    </xf>
    <xf numFmtId="178" fontId="36" fillId="0" borderId="0" applyFill="0" applyBorder="0" applyAlignment="0">
      <protection/>
    </xf>
    <xf numFmtId="0" fontId="11" fillId="12" borderId="0">
      <alignment/>
      <protection/>
    </xf>
    <xf numFmtId="49" fontId="50" fillId="0" borderId="0" applyFill="0" applyBorder="0" applyAlignment="0">
      <protection/>
    </xf>
    <xf numFmtId="190" fontId="11" fillId="0" borderId="0" applyFill="0" applyBorder="0" applyAlignment="0">
      <protection/>
    </xf>
    <xf numFmtId="189" fontId="11" fillId="0" borderId="0" applyFill="0" applyBorder="0" applyAlignment="0">
      <protection/>
    </xf>
    <xf numFmtId="0" fontId="11" fillId="0" borderId="4" applyNumberFormat="0" applyFont="0" applyFill="0" applyAlignment="0" applyProtection="0"/>
    <xf numFmtId="191" fontId="11" fillId="0" borderId="0" applyFont="0" applyFill="0" applyBorder="0" applyAlignment="0" applyProtection="0"/>
    <xf numFmtId="186" fontId="11" fillId="0" borderId="0" applyFont="0" applyFill="0" applyBorder="0" applyAlignment="0" applyProtection="0"/>
    <xf numFmtId="9" fontId="11" fillId="0" borderId="0" applyFont="0" applyFill="0" applyBorder="0" applyAlignment="0" applyProtection="0"/>
    <xf numFmtId="0" fontId="35" fillId="0" borderId="0" applyNumberFormat="0" applyFill="0" applyBorder="0" applyAlignment="0" applyProtection="0"/>
    <xf numFmtId="0" fontId="39" fillId="0" borderId="5" applyNumberFormat="0" applyFill="0" applyAlignment="0" applyProtection="0"/>
    <xf numFmtId="0" fontId="40"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11" fillId="0" borderId="0">
      <alignment/>
      <protection/>
    </xf>
    <xf numFmtId="0" fontId="29" fillId="13" borderId="0" applyNumberFormat="0" applyBorder="0" applyAlignment="0" applyProtection="0"/>
    <xf numFmtId="0" fontId="0" fillId="0" borderId="0">
      <alignment/>
      <protection/>
    </xf>
    <xf numFmtId="0" fontId="31" fillId="0" borderId="0" applyNumberFormat="0" applyFill="0" applyBorder="0" applyAlignment="0" applyProtection="0"/>
    <xf numFmtId="0" fontId="47" fillId="6" borderId="0" applyNumberFormat="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45" fillId="0" borderId="7" applyNumberFormat="0" applyFill="0" applyAlignment="0" applyProtection="0"/>
    <xf numFmtId="44" fontId="11" fillId="0" borderId="0" applyFont="0" applyFill="0" applyBorder="0" applyAlignment="0" applyProtection="0"/>
    <xf numFmtId="42" fontId="11" fillId="0" borderId="0" applyFont="0" applyFill="0" applyBorder="0" applyAlignment="0" applyProtection="0"/>
    <xf numFmtId="192" fontId="11" fillId="0" borderId="0" applyFont="0" applyFill="0" applyBorder="0" applyAlignment="0" applyProtection="0"/>
    <xf numFmtId="0" fontId="42" fillId="4" borderId="8" applyNumberFormat="0" applyAlignment="0" applyProtection="0"/>
    <xf numFmtId="0" fontId="43" fillId="14" borderId="9" applyNumberFormat="0" applyAlignment="0" applyProtection="0"/>
    <xf numFmtId="0" fontId="38" fillId="0" borderId="0" applyNumberFormat="0" applyFill="0" applyBorder="0" applyAlignment="0" applyProtection="0"/>
    <xf numFmtId="0" fontId="34" fillId="0" borderId="0" applyNumberFormat="0" applyFill="0" applyBorder="0" applyAlignment="0" applyProtection="0"/>
    <xf numFmtId="0" fontId="44" fillId="0" borderId="10" applyNumberFormat="0" applyFill="0" applyAlignment="0" applyProtection="0"/>
    <xf numFmtId="40" fontId="11" fillId="0" borderId="0" applyFont="0" applyFill="0" applyBorder="0" applyAlignment="0" applyProtection="0"/>
    <xf numFmtId="38" fontId="1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0" fontId="48" fillId="9" borderId="0" applyNumberFormat="0" applyBorder="0" applyAlignment="0" applyProtection="0"/>
    <xf numFmtId="0" fontId="41" fillId="4" borderId="11" applyNumberFormat="0" applyAlignment="0" applyProtection="0"/>
    <xf numFmtId="0" fontId="28" fillId="7" borderId="8" applyNumberFormat="0" applyAlignment="0" applyProtection="0"/>
    <xf numFmtId="180" fontId="11" fillId="0" borderId="0" applyFont="0" applyFill="0" applyBorder="0" applyAlignment="0" applyProtection="0"/>
    <xf numFmtId="192" fontId="11" fillId="0" borderId="0" applyFont="0" applyFill="0" applyBorder="0" applyAlignment="0" applyProtection="0"/>
    <xf numFmtId="0" fontId="32"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0" fontId="11" fillId="0" borderId="0" applyFont="0" applyFill="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7" fillId="3" borderId="12" applyNumberFormat="0" applyFont="0" applyAlignment="0" applyProtection="0"/>
    <xf numFmtId="0" fontId="49" fillId="0" borderId="0">
      <alignment/>
      <protection/>
    </xf>
    <xf numFmtId="193" fontId="11" fillId="0" borderId="0" applyFont="0" applyFill="0" applyBorder="0" applyAlignment="0" applyProtection="0"/>
    <xf numFmtId="185" fontId="11" fillId="0" borderId="0" applyFont="0" applyFill="0" applyBorder="0" applyAlignment="0" applyProtection="0"/>
    <xf numFmtId="194" fontId="11" fillId="0" borderId="0" applyFont="0" applyFill="0" applyBorder="0" applyAlignment="0" applyProtection="0"/>
    <xf numFmtId="184" fontId="11" fillId="0" borderId="0" applyFont="0" applyFill="0" applyBorder="0" applyAlignment="0" applyProtection="0"/>
    <xf numFmtId="0" fontId="59" fillId="0" borderId="0">
      <alignment/>
      <protection/>
    </xf>
  </cellStyleXfs>
  <cellXfs count="156">
    <xf numFmtId="0" fontId="0" fillId="0" borderId="0" xfId="0" applyFont="1" applyAlignment="1">
      <alignment/>
    </xf>
    <xf numFmtId="0" fontId="0" fillId="0" borderId="0" xfId="0" applyFont="1" applyAlignment="1">
      <alignment vertical="center"/>
    </xf>
    <xf numFmtId="0" fontId="2" fillId="0" borderId="0" xfId="0" applyFont="1" applyAlignment="1">
      <alignment vertical="center"/>
    </xf>
    <xf numFmtId="0" fontId="0" fillId="0" borderId="0" xfId="0" applyFont="1" applyBorder="1" applyAlignment="1">
      <alignment/>
    </xf>
    <xf numFmtId="0" fontId="5" fillId="4" borderId="0" xfId="0" applyFont="1" applyFill="1" applyAlignment="1">
      <alignment vertical="center"/>
    </xf>
    <xf numFmtId="0" fontId="1"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Fill="1" applyBorder="1" applyAlignment="1">
      <alignment horizontal="center" vertical="center"/>
    </xf>
    <xf numFmtId="0" fontId="3" fillId="0" borderId="0" xfId="0" applyFont="1" applyBorder="1" applyAlignment="1">
      <alignment horizontal="center" vertical="center"/>
    </xf>
    <xf numFmtId="0" fontId="1" fillId="0" borderId="0" xfId="105" applyFont="1" applyBorder="1" applyAlignment="1">
      <alignment horizontal="center" vertical="center"/>
      <protection/>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5" fillId="4" borderId="0" xfId="0" applyFont="1" applyFill="1" applyBorder="1" applyAlignment="1">
      <alignment vertical="center"/>
    </xf>
    <xf numFmtId="0" fontId="10"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0" fillId="0" borderId="0" xfId="0" applyAlignment="1">
      <alignment/>
    </xf>
    <xf numFmtId="0" fontId="0" fillId="0" borderId="0" xfId="0" applyFont="1" applyFill="1" applyAlignment="1">
      <alignment/>
    </xf>
    <xf numFmtId="0" fontId="1" fillId="0" borderId="0" xfId="0" applyFont="1" applyAlignment="1">
      <alignment/>
    </xf>
    <xf numFmtId="0" fontId="2" fillId="0" borderId="0" xfId="0" applyFont="1" applyFill="1" applyAlignment="1">
      <alignment vertical="center"/>
    </xf>
    <xf numFmtId="0" fontId="11" fillId="0" borderId="0" xfId="0" applyFont="1" applyAlignment="1">
      <alignment/>
    </xf>
    <xf numFmtId="0" fontId="71" fillId="0" borderId="0" xfId="0" applyFont="1" applyAlignment="1">
      <alignment/>
    </xf>
    <xf numFmtId="0" fontId="12" fillId="0" borderId="0" xfId="0" applyFont="1" applyAlignment="1">
      <alignment vertical="center"/>
    </xf>
    <xf numFmtId="0" fontId="0" fillId="0" borderId="0" xfId="0" applyFont="1" applyFill="1" applyAlignment="1">
      <alignment vertical="center"/>
    </xf>
    <xf numFmtId="0" fontId="12"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16" borderId="13" xfId="0" applyFont="1" applyFill="1" applyBorder="1" applyAlignment="1">
      <alignment horizontal="center" vertical="center"/>
    </xf>
    <xf numFmtId="0" fontId="6" fillId="16" borderId="13" xfId="0" applyFont="1" applyFill="1" applyBorder="1" applyAlignment="1">
      <alignment vertical="center"/>
    </xf>
    <xf numFmtId="0" fontId="3" fillId="20" borderId="13" xfId="0" applyFont="1" applyFill="1" applyBorder="1" applyAlignment="1">
      <alignment horizontal="center" vertical="center"/>
    </xf>
    <xf numFmtId="0" fontId="3" fillId="0" borderId="13" xfId="0" applyFont="1" applyBorder="1" applyAlignment="1">
      <alignment horizontal="center" vertical="center"/>
    </xf>
    <xf numFmtId="0" fontId="1" fillId="0" borderId="13" xfId="0" applyFont="1" applyBorder="1" applyAlignment="1">
      <alignment vertical="center" wrapText="1"/>
    </xf>
    <xf numFmtId="0" fontId="6" fillId="0" borderId="13" xfId="0" applyFont="1" applyBorder="1" applyAlignment="1">
      <alignment horizontal="center" vertical="center"/>
    </xf>
    <xf numFmtId="0" fontId="7" fillId="0" borderId="13" xfId="0" applyFont="1" applyBorder="1" applyAlignment="1">
      <alignment horizontal="center" vertical="center"/>
    </xf>
    <xf numFmtId="195" fontId="6" fillId="21" borderId="13" xfId="0" applyNumberFormat="1" applyFont="1" applyFill="1" applyBorder="1" applyAlignment="1">
      <alignment horizontal="center" vertical="center"/>
    </xf>
    <xf numFmtId="195" fontId="7" fillId="0" borderId="13" xfId="0" applyNumberFormat="1" applyFont="1" applyBorder="1" applyAlignment="1">
      <alignment horizontal="center" vertical="center"/>
    </xf>
    <xf numFmtId="0" fontId="1" fillId="0" borderId="13" xfId="0" applyNumberFormat="1" applyFont="1" applyBorder="1" applyAlignment="1">
      <alignment vertical="center" wrapText="1"/>
    </xf>
    <xf numFmtId="195" fontId="6" fillId="0" borderId="13" xfId="0" applyNumberFormat="1"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justify" vertical="center" wrapText="1"/>
    </xf>
    <xf numFmtId="0" fontId="6" fillId="0" borderId="13" xfId="0" applyFont="1" applyFill="1" applyBorder="1" applyAlignment="1">
      <alignment horizontal="center" vertical="center"/>
    </xf>
    <xf numFmtId="0" fontId="1" fillId="0" borderId="13" xfId="0" applyNumberFormat="1" applyFont="1" applyBorder="1" applyAlignment="1">
      <alignment horizontal="justify" vertical="center" wrapText="1"/>
    </xf>
    <xf numFmtId="0" fontId="0" fillId="0" borderId="13" xfId="0" applyFont="1" applyBorder="1" applyAlignment="1">
      <alignment vertical="center"/>
    </xf>
    <xf numFmtId="0" fontId="19" fillId="0" borderId="13" xfId="0" applyFont="1" applyBorder="1" applyAlignment="1">
      <alignment horizontal="center" vertical="center"/>
    </xf>
    <xf numFmtId="0" fontId="6" fillId="6" borderId="13" xfId="0" applyFont="1" applyFill="1" applyBorder="1" applyAlignment="1">
      <alignment horizontal="center" vertical="center"/>
    </xf>
    <xf numFmtId="195" fontId="19" fillId="6" borderId="13" xfId="0" applyNumberFormat="1" applyFont="1" applyFill="1" applyBorder="1" applyAlignment="1">
      <alignment horizontal="center" vertical="center"/>
    </xf>
    <xf numFmtId="0" fontId="0" fillId="0" borderId="13" xfId="105" applyFont="1" applyFill="1" applyBorder="1" applyAlignment="1">
      <alignment vertical="center" wrapText="1"/>
      <protection/>
    </xf>
    <xf numFmtId="0" fontId="20" fillId="0" borderId="0" xfId="0" applyFont="1" applyFill="1" applyAlignment="1">
      <alignment vertical="center"/>
    </xf>
    <xf numFmtId="195" fontId="0" fillId="0" borderId="0" xfId="0" applyNumberFormat="1" applyFont="1" applyAlignment="1">
      <alignment/>
    </xf>
    <xf numFmtId="0" fontId="20" fillId="0" borderId="0" xfId="0" applyFont="1" applyAlignment="1">
      <alignment vertical="center"/>
    </xf>
    <xf numFmtId="0" fontId="6" fillId="21" borderId="13" xfId="0" applyFont="1" applyFill="1" applyBorder="1" applyAlignment="1">
      <alignment horizontal="center" vertical="center"/>
    </xf>
    <xf numFmtId="0" fontId="72" fillId="0" borderId="13" xfId="0" applyFont="1" applyFill="1" applyBorder="1" applyAlignment="1">
      <alignment vertical="center" wrapText="1"/>
    </xf>
    <xf numFmtId="0" fontId="73" fillId="0" borderId="13" xfId="0" applyFont="1" applyFill="1" applyBorder="1" applyAlignment="1">
      <alignment horizontal="center" vertical="center"/>
    </xf>
    <xf numFmtId="0" fontId="72" fillId="0" borderId="13" xfId="0" applyFont="1" applyFill="1" applyBorder="1" applyAlignment="1">
      <alignment horizontal="center" vertical="center"/>
    </xf>
    <xf numFmtId="195" fontId="72" fillId="0" borderId="13" xfId="0" applyNumberFormat="1" applyFont="1" applyFill="1" applyBorder="1" applyAlignment="1">
      <alignment horizontal="center" vertical="center"/>
    </xf>
    <xf numFmtId="0" fontId="22" fillId="0" borderId="13" xfId="0" applyFont="1" applyBorder="1" applyAlignment="1">
      <alignment horizontal="center" vertical="center"/>
    </xf>
    <xf numFmtId="0" fontId="23" fillId="0" borderId="13" xfId="0" applyFont="1" applyBorder="1" applyAlignment="1">
      <alignment horizontal="center" vertical="center"/>
    </xf>
    <xf numFmtId="0" fontId="16" fillId="21" borderId="13" xfId="0" applyFont="1" applyFill="1" applyBorder="1" applyAlignment="1">
      <alignment horizontal="center" vertical="center"/>
    </xf>
    <xf numFmtId="0" fontId="16" fillId="0" borderId="13" xfId="0" applyFont="1" applyBorder="1" applyAlignment="1">
      <alignment horizontal="center" vertical="center"/>
    </xf>
    <xf numFmtId="0" fontId="0" fillId="0" borderId="0" xfId="0" applyFont="1" applyAlignment="1">
      <alignment wrapText="1"/>
    </xf>
    <xf numFmtId="0" fontId="6" fillId="16" borderId="13" xfId="0" applyFont="1" applyFill="1" applyBorder="1" applyAlignment="1">
      <alignment horizontal="left" vertical="center"/>
    </xf>
    <xf numFmtId="0" fontId="6" fillId="0" borderId="13" xfId="0" applyFont="1" applyBorder="1" applyAlignment="1">
      <alignment vertical="center"/>
    </xf>
    <xf numFmtId="0" fontId="24" fillId="0" borderId="13" xfId="0" applyFont="1" applyBorder="1" applyAlignment="1">
      <alignment horizontal="center" vertical="center"/>
    </xf>
    <xf numFmtId="195" fontId="1" fillId="0" borderId="13" xfId="0" applyNumberFormat="1" applyFont="1" applyBorder="1" applyAlignment="1">
      <alignment horizontal="center" vertical="center"/>
    </xf>
    <xf numFmtId="0" fontId="25" fillId="0" borderId="0" xfId="0" applyFont="1" applyAlignment="1">
      <alignment/>
    </xf>
    <xf numFmtId="0" fontId="1" fillId="0" borderId="13" xfId="0" applyFont="1" applyFill="1" applyBorder="1" applyAlignment="1">
      <alignment vertical="center" wrapText="1"/>
    </xf>
    <xf numFmtId="0" fontId="16" fillId="0" borderId="13" xfId="0" applyFont="1" applyFill="1" applyBorder="1" applyAlignment="1">
      <alignment horizontal="center" vertical="center"/>
    </xf>
    <xf numFmtId="0" fontId="6" fillId="22" borderId="13" xfId="0" applyFont="1" applyFill="1" applyBorder="1" applyAlignment="1">
      <alignment horizontal="center" vertical="center"/>
    </xf>
    <xf numFmtId="0" fontId="1" fillId="0" borderId="13" xfId="0" applyFont="1" applyFill="1" applyBorder="1" applyAlignment="1">
      <alignment horizontal="justify" vertical="center" wrapText="1"/>
    </xf>
    <xf numFmtId="0" fontId="3" fillId="0" borderId="13" xfId="0" applyFont="1" applyFill="1" applyBorder="1" applyAlignment="1">
      <alignment horizontal="center" vertical="center"/>
    </xf>
    <xf numFmtId="0" fontId="12" fillId="4" borderId="0" xfId="0" applyFont="1" applyFill="1" applyAlignment="1">
      <alignment vertical="center"/>
    </xf>
    <xf numFmtId="0" fontId="6" fillId="0" borderId="13" xfId="0" applyFont="1" applyFill="1" applyBorder="1" applyAlignment="1">
      <alignment horizontal="center" vertical="center" wrapText="1"/>
    </xf>
    <xf numFmtId="0" fontId="1" fillId="0" borderId="13" xfId="0" applyFont="1" applyBorder="1" applyAlignment="1">
      <alignment horizontal="left" vertical="center" wrapText="1"/>
    </xf>
    <xf numFmtId="0" fontId="6" fillId="0" borderId="13" xfId="0" applyFont="1" applyBorder="1" applyAlignment="1">
      <alignment horizontal="left" vertical="center"/>
    </xf>
    <xf numFmtId="0" fontId="6" fillId="0" borderId="13" xfId="0" applyFont="1" applyFill="1" applyBorder="1" applyAlignment="1">
      <alignment vertical="center"/>
    </xf>
    <xf numFmtId="195" fontId="6" fillId="0" borderId="13" xfId="0" applyNumberFormat="1" applyFont="1" applyFill="1" applyBorder="1" applyAlignment="1">
      <alignment horizontal="center" vertical="center"/>
    </xf>
    <xf numFmtId="0" fontId="6" fillId="6" borderId="13" xfId="0" applyFont="1" applyFill="1" applyBorder="1" applyAlignment="1">
      <alignment horizontal="center" vertical="center" wrapText="1"/>
    </xf>
    <xf numFmtId="195" fontId="7" fillId="6" borderId="13" xfId="0" applyNumberFormat="1" applyFont="1" applyFill="1" applyBorder="1" applyAlignment="1">
      <alignment horizontal="center" vertical="center"/>
    </xf>
    <xf numFmtId="0" fontId="6" fillId="0" borderId="0" xfId="105" applyFont="1" applyBorder="1" applyAlignment="1">
      <alignment horizontal="center" vertical="center"/>
      <protection/>
    </xf>
    <xf numFmtId="0" fontId="7" fillId="0" borderId="0" xfId="105" applyFont="1" applyBorder="1" applyAlignment="1">
      <alignment horizontal="center" vertical="center"/>
      <protection/>
    </xf>
    <xf numFmtId="0" fontId="1" fillId="0" borderId="0" xfId="0" applyFont="1" applyAlignment="1">
      <alignment vertical="center"/>
    </xf>
    <xf numFmtId="0" fontId="1" fillId="0" borderId="0" xfId="105" applyFont="1" applyBorder="1" applyAlignment="1">
      <alignment vertical="center"/>
      <protection/>
    </xf>
    <xf numFmtId="0" fontId="1" fillId="0" borderId="0" xfId="105" applyFont="1" applyBorder="1" applyAlignment="1">
      <alignment vertical="center" wrapText="1"/>
      <protection/>
    </xf>
    <xf numFmtId="0" fontId="12" fillId="4" borderId="0" xfId="0" applyFont="1" applyFill="1" applyBorder="1" applyAlignment="1">
      <alignment vertical="center"/>
    </xf>
    <xf numFmtId="0" fontId="11" fillId="0" borderId="0" xfId="16">
      <alignment/>
      <protection/>
    </xf>
    <xf numFmtId="0" fontId="0" fillId="0" borderId="0" xfId="0" applyFont="1" applyAlignment="1" applyProtection="1">
      <alignment/>
      <protection hidden="1" locked="0"/>
    </xf>
    <xf numFmtId="0" fontId="0" fillId="0" borderId="0" xfId="0" applyFont="1" applyAlignment="1" applyProtection="1">
      <alignment/>
      <protection hidden="1"/>
    </xf>
    <xf numFmtId="0" fontId="11" fillId="0" borderId="14" xfId="16" applyBorder="1">
      <alignment/>
      <protection/>
    </xf>
    <xf numFmtId="0" fontId="1" fillId="0" borderId="13" xfId="0" applyFont="1" applyBorder="1" applyAlignment="1">
      <alignment vertical="center"/>
    </xf>
    <xf numFmtId="195" fontId="0" fillId="0" borderId="13" xfId="105" applyNumberFormat="1" applyFont="1" applyFill="1" applyBorder="1" applyAlignment="1">
      <alignment vertical="center" wrapText="1"/>
      <protection/>
    </xf>
    <xf numFmtId="0" fontId="74" fillId="0" borderId="15" xfId="0" applyFont="1" applyBorder="1" applyAlignment="1">
      <alignment horizontal="left" vertical="center" wrapText="1"/>
    </xf>
    <xf numFmtId="0" fontId="74" fillId="0" borderId="16" xfId="0" applyFont="1" applyBorder="1" applyAlignment="1">
      <alignment horizontal="left" vertical="center" wrapText="1"/>
    </xf>
    <xf numFmtId="0" fontId="74" fillId="0" borderId="17" xfId="0" applyFont="1" applyBorder="1" applyAlignment="1">
      <alignment horizontal="left" vertical="center" wrapText="1"/>
    </xf>
    <xf numFmtId="0" fontId="4" fillId="0" borderId="13" xfId="0" applyFont="1" applyBorder="1" applyAlignment="1">
      <alignment horizontal="center" vertical="center"/>
    </xf>
    <xf numFmtId="0" fontId="6" fillId="0" borderId="13" xfId="0" applyFont="1" applyBorder="1" applyAlignment="1">
      <alignment horizontal="center" vertical="center" wrapText="1"/>
    </xf>
    <xf numFmtId="0" fontId="68" fillId="0" borderId="18" xfId="0" applyFont="1" applyBorder="1" applyAlignment="1">
      <alignment horizontal="left" vertical="center" wrapText="1"/>
    </xf>
    <xf numFmtId="0" fontId="68" fillId="0" borderId="19" xfId="0" applyFont="1" applyBorder="1" applyAlignment="1">
      <alignment horizontal="left" vertical="center" wrapText="1"/>
    </xf>
    <xf numFmtId="0" fontId="68" fillId="0" borderId="20" xfId="0" applyFont="1" applyBorder="1" applyAlignment="1">
      <alignment horizontal="left" vertical="center" wrapText="1"/>
    </xf>
    <xf numFmtId="0" fontId="75" fillId="0" borderId="21" xfId="0" applyFont="1" applyBorder="1" applyAlignment="1">
      <alignment horizontal="left" vertical="center" wrapText="1"/>
    </xf>
    <xf numFmtId="0" fontId="0" fillId="0" borderId="0" xfId="0" applyFont="1" applyAlignment="1">
      <alignment horizontal="left" vertical="center" wrapText="1"/>
    </xf>
    <xf numFmtId="0" fontId="0" fillId="0" borderId="22" xfId="0" applyFont="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Border="1" applyAlignment="1">
      <alignment horizontal="left" vertical="center" wrapText="1"/>
    </xf>
    <xf numFmtId="0" fontId="3" fillId="0" borderId="2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26" fillId="0" borderId="19" xfId="105" applyFont="1" applyBorder="1" applyAlignment="1">
      <alignment horizontal="left" vertical="center"/>
      <protection/>
    </xf>
    <xf numFmtId="0" fontId="1" fillId="0" borderId="0" xfId="105" applyFont="1" applyBorder="1" applyAlignment="1">
      <alignment horizontal="left" vertical="center"/>
      <protection/>
    </xf>
    <xf numFmtId="0" fontId="1" fillId="0" borderId="0" xfId="105" applyFont="1" applyBorder="1" applyAlignment="1">
      <alignment vertical="center"/>
      <protection/>
    </xf>
    <xf numFmtId="0" fontId="1" fillId="0" borderId="0" xfId="105" applyFont="1" applyBorder="1" applyAlignment="1">
      <alignment horizontal="left" vertical="center" wrapText="1"/>
      <protection/>
    </xf>
    <xf numFmtId="0" fontId="6" fillId="20" borderId="23" xfId="0" applyFont="1" applyFill="1" applyBorder="1" applyAlignment="1">
      <alignment horizontal="left" vertical="center"/>
    </xf>
    <xf numFmtId="0" fontId="6" fillId="20" borderId="3" xfId="0" applyFont="1" applyFill="1" applyBorder="1" applyAlignment="1">
      <alignment horizontal="left" vertical="center"/>
    </xf>
    <xf numFmtId="0" fontId="6" fillId="20" borderId="24" xfId="0" applyFont="1" applyFill="1" applyBorder="1" applyAlignment="1">
      <alignment horizontal="left" vertical="center"/>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3" xfId="0" applyFont="1" applyBorder="1" applyAlignment="1">
      <alignment horizontal="left" vertical="center" wrapText="1"/>
    </xf>
    <xf numFmtId="0" fontId="6" fillId="0" borderId="24" xfId="0" applyFont="1" applyBorder="1" applyAlignment="1">
      <alignment horizontal="left" vertical="center" wrapText="1"/>
    </xf>
    <xf numFmtId="0" fontId="0" fillId="0" borderId="23" xfId="0" applyFont="1" applyFill="1" applyBorder="1" applyAlignment="1">
      <alignment vertical="center" wrapText="1"/>
    </xf>
    <xf numFmtId="0" fontId="0" fillId="0" borderId="3" xfId="0" applyFont="1" applyBorder="1" applyAlignment="1">
      <alignment vertical="center" wrapText="1"/>
    </xf>
    <xf numFmtId="0" fontId="0" fillId="0" borderId="24" xfId="0" applyFont="1" applyBorder="1" applyAlignment="1">
      <alignment vertical="center" wrapText="1"/>
    </xf>
    <xf numFmtId="0" fontId="0" fillId="0" borderId="3" xfId="0" applyFont="1" applyFill="1" applyBorder="1" applyAlignment="1">
      <alignment vertical="center" wrapText="1"/>
    </xf>
    <xf numFmtId="0" fontId="0" fillId="0" borderId="24" xfId="0" applyFont="1" applyFill="1" applyBorder="1" applyAlignment="1">
      <alignment vertical="center" wrapText="1"/>
    </xf>
    <xf numFmtId="0" fontId="0" fillId="0" borderId="2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8" fillId="0" borderId="23"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4" xfId="0" applyFont="1" applyFill="1" applyBorder="1" applyAlignment="1">
      <alignment horizontal="center" vertical="center"/>
    </xf>
    <xf numFmtId="0" fontId="0" fillId="0" borderId="3" xfId="0" applyFont="1" applyBorder="1" applyAlignment="1">
      <alignment horizontal="left" vertical="center" wrapText="1"/>
    </xf>
    <xf numFmtId="0" fontId="0" fillId="0" borderId="24" xfId="0" applyFont="1" applyBorder="1" applyAlignment="1">
      <alignment horizontal="left" vertical="center" wrapText="1"/>
    </xf>
    <xf numFmtId="0" fontId="0" fillId="0" borderId="13" xfId="0" applyFont="1" applyFill="1" applyBorder="1" applyAlignment="1">
      <alignment vertical="center" wrapText="1"/>
    </xf>
    <xf numFmtId="0" fontId="13" fillId="0" borderId="23" xfId="0" applyFont="1" applyFill="1" applyBorder="1" applyAlignment="1">
      <alignment horizontal="center" vertical="center"/>
    </xf>
    <xf numFmtId="0" fontId="0" fillId="0" borderId="3" xfId="0" applyFont="1" applyBorder="1" applyAlignment="1">
      <alignment horizontal="center"/>
    </xf>
    <xf numFmtId="0" fontId="0" fillId="0" borderId="24" xfId="0" applyFont="1" applyBorder="1" applyAlignment="1">
      <alignment horizontal="center"/>
    </xf>
    <xf numFmtId="0" fontId="14" fillId="16" borderId="23" xfId="0" applyFont="1" applyFill="1" applyBorder="1" applyAlignment="1">
      <alignment horizontal="center" vertical="center"/>
    </xf>
    <xf numFmtId="0" fontId="15" fillId="16" borderId="3" xfId="0" applyFont="1" applyFill="1" applyBorder="1" applyAlignment="1">
      <alignment/>
    </xf>
    <xf numFmtId="0" fontId="15" fillId="16" borderId="24" xfId="0" applyFont="1" applyFill="1" applyBorder="1" applyAlignment="1">
      <alignment/>
    </xf>
    <xf numFmtId="0" fontId="16" fillId="8" borderId="23" xfId="0" applyFont="1" applyFill="1" applyBorder="1" applyAlignment="1">
      <alignment horizontal="center" vertical="center"/>
    </xf>
    <xf numFmtId="0" fontId="0" fillId="8" borderId="3" xfId="0" applyFont="1" applyFill="1" applyBorder="1" applyAlignment="1">
      <alignment/>
    </xf>
    <xf numFmtId="0" fontId="0" fillId="8" borderId="24" xfId="0" applyFont="1" applyFill="1" applyBorder="1" applyAlignment="1">
      <alignment/>
    </xf>
    <xf numFmtId="0" fontId="17" fillId="8" borderId="23" xfId="0" applyFont="1" applyFill="1" applyBorder="1" applyAlignment="1">
      <alignment horizontal="center" vertical="center"/>
    </xf>
    <xf numFmtId="0" fontId="17" fillId="8" borderId="3" xfId="0" applyFont="1" applyFill="1" applyBorder="1" applyAlignment="1">
      <alignment horizontal="center" vertical="center"/>
    </xf>
    <xf numFmtId="0" fontId="17" fillId="8" borderId="24" xfId="0" applyFont="1" applyFill="1" applyBorder="1" applyAlignment="1">
      <alignment horizontal="center" vertical="center"/>
    </xf>
    <xf numFmtId="0" fontId="6" fillId="8" borderId="3" xfId="0" applyFont="1" applyFill="1" applyBorder="1" applyAlignment="1">
      <alignment horizontal="left" vertical="center"/>
    </xf>
    <xf numFmtId="0" fontId="6" fillId="8" borderId="24" xfId="0" applyFont="1" applyFill="1" applyBorder="1" applyAlignment="1">
      <alignment horizontal="left" vertical="center"/>
    </xf>
    <xf numFmtId="0" fontId="6" fillId="8" borderId="23" xfId="0" applyFont="1" applyFill="1" applyBorder="1" applyAlignment="1">
      <alignment horizontal="left" vertical="center"/>
    </xf>
    <xf numFmtId="0" fontId="3" fillId="21" borderId="13" xfId="0" applyFont="1" applyFill="1" applyBorder="1" applyAlignment="1">
      <alignment horizontal="center" vertical="center"/>
    </xf>
    <xf numFmtId="0" fontId="1" fillId="21" borderId="13" xfId="0" applyFont="1" applyFill="1" applyBorder="1" applyAlignment="1">
      <alignment vertical="center" wrapText="1"/>
    </xf>
    <xf numFmtId="0" fontId="7" fillId="21" borderId="13" xfId="0" applyFont="1" applyFill="1" applyBorder="1" applyAlignment="1">
      <alignment horizontal="center" vertical="center"/>
    </xf>
    <xf numFmtId="195" fontId="7" fillId="21" borderId="13" xfId="0" applyNumberFormat="1" applyFont="1" applyFill="1" applyBorder="1" applyAlignment="1">
      <alignment horizontal="center" vertical="center"/>
    </xf>
    <xf numFmtId="0" fontId="1" fillId="21" borderId="13" xfId="0" applyFont="1" applyFill="1" applyBorder="1" applyAlignment="1">
      <alignment horizontal="justify" vertical="center" wrapText="1"/>
    </xf>
    <xf numFmtId="0" fontId="0" fillId="21" borderId="0" xfId="0" applyFont="1" applyFill="1" applyAlignment="1">
      <alignment/>
    </xf>
  </cellXfs>
  <cellStyles count="131">
    <cellStyle name="Normal" xfId="0"/>
    <cellStyle name="_x0007_" xfId="15"/>
    <cellStyle name="??_kc-elec system check list" xfId="16"/>
    <cellStyle name="20% - 着色 1" xfId="17"/>
    <cellStyle name="20% - 着色 2" xfId="18"/>
    <cellStyle name="20% - 着色 3" xfId="19"/>
    <cellStyle name="20% - 着色 4" xfId="20"/>
    <cellStyle name="20% - 着色 5" xfId="21"/>
    <cellStyle name="20% - 着色 6" xfId="22"/>
    <cellStyle name="40% - 着色 1" xfId="23"/>
    <cellStyle name="40% - 着色 2" xfId="24"/>
    <cellStyle name="40% - 着色 3" xfId="25"/>
    <cellStyle name="40% - 着色 4" xfId="26"/>
    <cellStyle name="40% - 着色 5" xfId="27"/>
    <cellStyle name="40% - 着色 6" xfId="28"/>
    <cellStyle name="60% - 着色 1" xfId="29"/>
    <cellStyle name="60% - 着色 2" xfId="30"/>
    <cellStyle name="60% - 着色 3" xfId="31"/>
    <cellStyle name="60% - 着色 4" xfId="32"/>
    <cellStyle name="60% - 着色 5" xfId="33"/>
    <cellStyle name="60% - 着色 6" xfId="34"/>
    <cellStyle name="AeE­ [0]_INQUIRY ¿μ¾÷AßAø " xfId="35"/>
    <cellStyle name="AeE­_INQUIRY ¿μ¾÷AßAø " xfId="36"/>
    <cellStyle name="A薷?[0]_INQUIRY ?诀A逜?" xfId="37"/>
    <cellStyle name="A薷禵INQUIRY ?诀A逜?" xfId="38"/>
    <cellStyle name="C?A豞?诀CoE?" xfId="39"/>
    <cellStyle name="C￥AØ_¿μ¾÷CoE² " xfId="40"/>
    <cellStyle name="Calc Currency (0)" xfId="41"/>
    <cellStyle name="Calc Currency (2)" xfId="42"/>
    <cellStyle name="Calc Percent (0)" xfId="43"/>
    <cellStyle name="Calc Percent (1)" xfId="44"/>
    <cellStyle name="Calc Percent (2)" xfId="45"/>
    <cellStyle name="Calc Units (0)" xfId="46"/>
    <cellStyle name="Calc Units (1)" xfId="47"/>
    <cellStyle name="Calc Units (2)" xfId="48"/>
    <cellStyle name="Comma [00]" xfId="49"/>
    <cellStyle name="Comma_3F364 Dim GL-SM 9-26-01 Thai" xfId="50"/>
    <cellStyle name="Comma0" xfId="51"/>
    <cellStyle name="Currency [00]" xfId="52"/>
    <cellStyle name="Currency0" xfId="53"/>
    <cellStyle name="Date" xfId="54"/>
    <cellStyle name="Date Short" xfId="55"/>
    <cellStyle name="DELTA" xfId="56"/>
    <cellStyle name="Dezimal [0]_Compiling Utility Macros" xfId="57"/>
    <cellStyle name="Dezimal_Compiling Utility Macros" xfId="58"/>
    <cellStyle name="Enter Currency (0)" xfId="59"/>
    <cellStyle name="Enter Currency (2)" xfId="60"/>
    <cellStyle name="Enter Units (0)" xfId="61"/>
    <cellStyle name="Enter Units (1)" xfId="62"/>
    <cellStyle name="Enter Units (2)" xfId="63"/>
    <cellStyle name="F2" xfId="64"/>
    <cellStyle name="F3" xfId="65"/>
    <cellStyle name="F4" xfId="66"/>
    <cellStyle name="F5" xfId="67"/>
    <cellStyle name="F6" xfId="68"/>
    <cellStyle name="F7" xfId="69"/>
    <cellStyle name="F8" xfId="70"/>
    <cellStyle name="Fixed" xfId="71"/>
    <cellStyle name="Header1" xfId="72"/>
    <cellStyle name="Header2" xfId="73"/>
    <cellStyle name="Heading 1" xfId="74"/>
    <cellStyle name="Heading 2" xfId="75"/>
    <cellStyle name="Link Currency (0)" xfId="76"/>
    <cellStyle name="Link Currency (2)" xfId="77"/>
    <cellStyle name="Link Units (0)" xfId="78"/>
    <cellStyle name="Link Units (1)" xfId="79"/>
    <cellStyle name="Link Units (2)" xfId="80"/>
    <cellStyle name="Normal - Style1" xfId="81"/>
    <cellStyle name="Normal_~0345707" xfId="82"/>
    <cellStyle name="Percent [0]" xfId="83"/>
    <cellStyle name="Percent [00]" xfId="84"/>
    <cellStyle name="PrePop Currency (0)" xfId="85"/>
    <cellStyle name="PrePop Currency (2)" xfId="86"/>
    <cellStyle name="PrePop Units (0)" xfId="87"/>
    <cellStyle name="PrePop Units (1)" xfId="88"/>
    <cellStyle name="PrePop Units (2)" xfId="89"/>
    <cellStyle name="Standard_Anpassen der Amortisation" xfId="90"/>
    <cellStyle name="Text Indent A" xfId="91"/>
    <cellStyle name="Text Indent B" xfId="92"/>
    <cellStyle name="Text Indent C" xfId="93"/>
    <cellStyle name="Total" xfId="94"/>
    <cellStyle name="W鋒rung [0]_Compiling Utility Macros" xfId="95"/>
    <cellStyle name="W鋒rung_Compiling Utility Macros" xfId="96"/>
    <cellStyle name="Percent" xfId="97"/>
    <cellStyle name="标题" xfId="98"/>
    <cellStyle name="标题 1" xfId="99"/>
    <cellStyle name="标题 2" xfId="100"/>
    <cellStyle name="标题 3" xfId="101"/>
    <cellStyle name="标题 4" xfId="102"/>
    <cellStyle name="標準_PERSONAL" xfId="103"/>
    <cellStyle name="差" xfId="104"/>
    <cellStyle name="常规_Sheet1" xfId="105"/>
    <cellStyle name="Hyperlink" xfId="106"/>
    <cellStyle name="好" xfId="107"/>
    <cellStyle name="桁?切? [0.00]_PERSONAL" xfId="108"/>
    <cellStyle name="桁?切?_PERSONAL" xfId="109"/>
    <cellStyle name="汇总" xfId="110"/>
    <cellStyle name="Currency" xfId="111"/>
    <cellStyle name="Currency [0]" xfId="112"/>
    <cellStyle name="貨幣[0]_laroux" xfId="113"/>
    <cellStyle name="计算" xfId="114"/>
    <cellStyle name="检查单元格" xfId="115"/>
    <cellStyle name="解释性文本" xfId="116"/>
    <cellStyle name="警告文本" xfId="117"/>
    <cellStyle name="链接单元格" xfId="118"/>
    <cellStyle name="똿뗦먛귟 [0.00]_PRODUCT DETAIL Q1" xfId="119"/>
    <cellStyle name="똿뗦먛귟_PRODUCT DETAIL Q1" xfId="120"/>
    <cellStyle name="Comma" xfId="121"/>
    <cellStyle name="Comma [0]" xfId="122"/>
    <cellStyle name="适中" xfId="123"/>
    <cellStyle name="输出" xfId="124"/>
    <cellStyle name="输入" xfId="125"/>
    <cellStyle name="通貨 [0.00]_PERSONAL" xfId="126"/>
    <cellStyle name="通貨_PERSONAL" xfId="127"/>
    <cellStyle name="Followed Hyperlink" xfId="128"/>
    <cellStyle name="믅됞 [0.00]_PRODUCT DETAIL Q1" xfId="129"/>
    <cellStyle name="믅됞_PRODUCT DETAIL Q1" xfId="130"/>
    <cellStyle name="백분율_HOBONG" xfId="131"/>
    <cellStyle name="着色 1" xfId="132"/>
    <cellStyle name="着色 2" xfId="133"/>
    <cellStyle name="着色 3" xfId="134"/>
    <cellStyle name="着色 4" xfId="135"/>
    <cellStyle name="着色 5" xfId="136"/>
    <cellStyle name="着色 6" xfId="137"/>
    <cellStyle name="注释" xfId="138"/>
    <cellStyle name="뷭?_BOOKSHIP" xfId="139"/>
    <cellStyle name="콤마 [0]_1202" xfId="140"/>
    <cellStyle name="콤마_1202" xfId="141"/>
    <cellStyle name="통화 [0]_1202" xfId="142"/>
    <cellStyle name="통화_1202" xfId="143"/>
    <cellStyle name="표준_(정보부문)월별인원계획"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0</xdr:row>
      <xdr:rowOff>0</xdr:rowOff>
    </xdr:from>
    <xdr:to>
      <xdr:col>1</xdr:col>
      <xdr:colOff>771525</xdr:colOff>
      <xdr:row>0</xdr:row>
      <xdr:rowOff>409575</xdr:rowOff>
    </xdr:to>
    <xdr:pic>
      <xdr:nvPicPr>
        <xdr:cNvPr id="1" name="Picture 2" descr="D:\姚\吉祥斋文件\标志副本.jpg标志副本"/>
        <xdr:cNvPicPr preferRelativeResize="1">
          <a:picLocks noChangeAspect="1"/>
        </xdr:cNvPicPr>
      </xdr:nvPicPr>
      <xdr:blipFill>
        <a:blip r:embed="rId1"/>
        <a:stretch>
          <a:fillRect/>
        </a:stretch>
      </xdr:blipFill>
      <xdr:spPr>
        <a:xfrm>
          <a:off x="800100" y="0"/>
          <a:ext cx="4476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35"/>
  <sheetViews>
    <sheetView showZeros="0" defaultGridColor="0" colorId="0" workbookViewId="0" topLeftCell="A1">
      <selection activeCell="C26" sqref="C26"/>
    </sheetView>
  </sheetViews>
  <sheetFormatPr defaultColWidth="6.125" defaultRowHeight="14.25"/>
  <cols>
    <col min="1" max="1" width="20.00390625" style="87" customWidth="1"/>
    <col min="2" max="2" width="0.875" style="87" customWidth="1"/>
    <col min="3" max="3" width="21.50390625" style="87" customWidth="1"/>
    <col min="4" max="16384" width="6.125" style="87" customWidth="1"/>
  </cols>
  <sheetData>
    <row r="2" spans="1:3" ht="15">
      <c r="A2" s="88"/>
      <c r="C2" s="88"/>
    </row>
    <row r="3" spans="1:3" ht="15">
      <c r="A3" s="88"/>
      <c r="C3" s="88"/>
    </row>
    <row r="4" spans="1:3" ht="15">
      <c r="A4" s="88"/>
      <c r="C4" s="88"/>
    </row>
    <row r="5" spans="1:3" ht="15">
      <c r="A5" s="88"/>
      <c r="C5" s="88"/>
    </row>
    <row r="6" spans="1:3" ht="15">
      <c r="A6" s="90" t="e">
        <v>#N/A</v>
      </c>
      <c r="C6" s="88"/>
    </row>
    <row r="7" ht="15">
      <c r="C7" s="88"/>
    </row>
    <row r="8" ht="15">
      <c r="C8" s="88"/>
    </row>
    <row r="9" ht="15">
      <c r="A9" s="88"/>
    </row>
    <row r="10" spans="1:3" ht="15">
      <c r="A10" s="88"/>
      <c r="C10" s="88"/>
    </row>
    <row r="11" spans="1:3" ht="15">
      <c r="A11" s="88"/>
      <c r="C11" s="88"/>
    </row>
    <row r="12" spans="1:3" ht="15">
      <c r="A12" s="88"/>
      <c r="C12" s="88"/>
    </row>
    <row r="13" spans="1:3" ht="15">
      <c r="A13" s="88"/>
      <c r="C13" s="88"/>
    </row>
    <row r="14" spans="1:3" ht="15">
      <c r="A14" s="88"/>
      <c r="C14" s="88"/>
    </row>
    <row r="15" spans="1:3" ht="15">
      <c r="A15" s="88"/>
      <c r="C15" s="88"/>
    </row>
    <row r="16" spans="1:3" ht="15">
      <c r="A16" s="88"/>
      <c r="C16" s="88"/>
    </row>
    <row r="17" spans="1:3" ht="15">
      <c r="A17" s="88"/>
      <c r="C17" s="88"/>
    </row>
    <row r="18" spans="1:3" ht="15">
      <c r="A18" s="88"/>
      <c r="C18" s="88"/>
    </row>
    <row r="19" spans="1:3" ht="15">
      <c r="A19" s="88"/>
      <c r="C19" s="88"/>
    </row>
    <row r="20" spans="1:3" ht="15">
      <c r="A20" s="88"/>
      <c r="C20" s="88"/>
    </row>
    <row r="21" ht="15">
      <c r="A21" s="88"/>
    </row>
    <row r="22" spans="1:3" ht="15">
      <c r="A22" s="88"/>
      <c r="C22" s="88"/>
    </row>
    <row r="23" spans="1:3" ht="15">
      <c r="A23" s="88"/>
      <c r="C23" s="88"/>
    </row>
    <row r="24" spans="1:3" ht="15">
      <c r="A24" s="88"/>
      <c r="C24" s="88"/>
    </row>
    <row r="25" spans="1:3" ht="15">
      <c r="A25" s="88"/>
      <c r="C25" s="88"/>
    </row>
    <row r="26" spans="1:3" ht="15">
      <c r="A26" s="88"/>
      <c r="C26" s="88"/>
    </row>
    <row r="27" spans="1:3" ht="15">
      <c r="A27" s="88"/>
      <c r="C27" s="88"/>
    </row>
    <row r="28" spans="1:3" ht="15">
      <c r="A28" s="88"/>
      <c r="C28" s="88"/>
    </row>
    <row r="29" spans="1:3" ht="15">
      <c r="A29" s="88"/>
      <c r="C29" s="88"/>
    </row>
    <row r="30" spans="1:3" ht="15">
      <c r="A30" s="88"/>
      <c r="C30" s="88"/>
    </row>
    <row r="31" ht="15">
      <c r="C31" s="88"/>
    </row>
    <row r="32" ht="15">
      <c r="C32" s="88"/>
    </row>
    <row r="33" spans="1:3" ht="15">
      <c r="A33" s="88"/>
      <c r="C33" s="88"/>
    </row>
    <row r="34" spans="1:3" ht="15">
      <c r="A34" s="88"/>
      <c r="C34" s="88"/>
    </row>
    <row r="35" spans="1:3" ht="15">
      <c r="A35" s="88"/>
      <c r="C35" s="88"/>
    </row>
  </sheetData>
  <sheetProtection password="CFB0" sheet="1" objects="1" scenarios="1" selectLockedCells="1" selectUnlockedCells="1"/>
  <printOptions/>
  <pageMargins left="0.75" right="0.75" top="0.41" bottom="0.5" header="0.22" footer="0.27"/>
  <pageSetup errors="NA" firstPageNumber="1"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C35"/>
  <sheetViews>
    <sheetView showZeros="0" defaultGridColor="0" colorId="0" workbookViewId="0" topLeftCell="A1">
      <selection activeCell="C26" sqref="C26"/>
    </sheetView>
  </sheetViews>
  <sheetFormatPr defaultColWidth="6.125" defaultRowHeight="14.25"/>
  <cols>
    <col min="1" max="1" width="20.00390625" style="87" customWidth="1"/>
    <col min="2" max="2" width="0.875" style="87" customWidth="1"/>
    <col min="3" max="3" width="21.50390625" style="87" customWidth="1"/>
    <col min="4" max="16384" width="6.125" style="87" customWidth="1"/>
  </cols>
  <sheetData>
    <row r="2" spans="1:3" ht="15">
      <c r="A2" s="88"/>
      <c r="C2" s="88"/>
    </row>
    <row r="3" spans="1:3" ht="15">
      <c r="A3" s="88"/>
      <c r="C3" s="88"/>
    </row>
    <row r="4" spans="1:3" ht="15">
      <c r="A4" s="89"/>
      <c r="C4" s="88"/>
    </row>
    <row r="5" spans="1:3" ht="15">
      <c r="A5" s="88"/>
      <c r="C5" s="88"/>
    </row>
    <row r="6" spans="1:3" ht="15">
      <c r="A6" s="90">
        <v>3</v>
      </c>
      <c r="C6" s="88"/>
    </row>
    <row r="7" ht="15">
      <c r="C7" s="88"/>
    </row>
    <row r="8" ht="15">
      <c r="C8" s="88"/>
    </row>
    <row r="9" ht="15">
      <c r="A9" s="88"/>
    </row>
    <row r="10" spans="1:3" ht="15">
      <c r="A10" s="88"/>
      <c r="C10" s="88"/>
    </row>
    <row r="11" spans="1:3" ht="15">
      <c r="A11" s="88"/>
      <c r="C11" s="88"/>
    </row>
    <row r="12" spans="1:3" ht="15">
      <c r="A12" s="88"/>
      <c r="C12" s="88"/>
    </row>
    <row r="13" spans="1:3" ht="15">
      <c r="A13" s="88"/>
      <c r="C13" s="88"/>
    </row>
    <row r="14" spans="1:3" ht="15">
      <c r="A14" s="88"/>
      <c r="C14" s="88"/>
    </row>
    <row r="15" spans="1:3" ht="15">
      <c r="A15" s="88"/>
      <c r="C15" s="88"/>
    </row>
    <row r="16" spans="1:3" ht="15">
      <c r="A16" s="88"/>
      <c r="C16" s="88"/>
    </row>
    <row r="17" spans="1:3" ht="15">
      <c r="A17" s="88"/>
      <c r="C17" s="88"/>
    </row>
    <row r="18" spans="1:3" ht="15">
      <c r="A18" s="88"/>
      <c r="C18" s="88"/>
    </row>
    <row r="19" spans="1:3" ht="15">
      <c r="A19" s="88"/>
      <c r="C19" s="88"/>
    </row>
    <row r="20" spans="1:3" ht="15">
      <c r="A20" s="88"/>
      <c r="C20" s="88"/>
    </row>
    <row r="21" ht="15">
      <c r="A21" s="88"/>
    </row>
    <row r="22" spans="1:3" ht="15">
      <c r="A22" s="88"/>
      <c r="C22" s="88"/>
    </row>
    <row r="23" spans="1:3" ht="15">
      <c r="A23" s="88"/>
      <c r="C23" s="88"/>
    </row>
    <row r="24" spans="1:3" ht="15">
      <c r="A24" s="88"/>
      <c r="C24" s="88"/>
    </row>
    <row r="25" spans="1:3" ht="15">
      <c r="A25" s="88"/>
      <c r="C25" s="88"/>
    </row>
    <row r="26" spans="1:3" ht="15">
      <c r="A26" s="88"/>
      <c r="C26" s="88"/>
    </row>
    <row r="27" spans="1:3" ht="15">
      <c r="A27" s="88"/>
      <c r="C27" s="88"/>
    </row>
    <row r="28" spans="1:3" ht="15">
      <c r="A28" s="88"/>
      <c r="C28" s="88"/>
    </row>
    <row r="29" spans="1:3" ht="15">
      <c r="A29" s="88"/>
      <c r="C29" s="88"/>
    </row>
    <row r="30" spans="1:3" ht="15">
      <c r="A30" s="88"/>
      <c r="C30" s="88"/>
    </row>
    <row r="31" ht="15">
      <c r="C31" s="88"/>
    </row>
    <row r="32" ht="15">
      <c r="C32" s="88"/>
    </row>
    <row r="33" spans="1:3" ht="15">
      <c r="A33" s="88"/>
      <c r="C33" s="88"/>
    </row>
    <row r="34" spans="1:3" ht="15">
      <c r="A34" s="88"/>
      <c r="C34" s="88"/>
    </row>
    <row r="35" spans="1:3" ht="15">
      <c r="A35" s="88"/>
      <c r="C35" s="88"/>
    </row>
  </sheetData>
  <sheetProtection password="CFB0" sheet="1" objects="1" scenarios="1" selectLockedCells="1" selectUnlockedCells="1"/>
  <printOptions/>
  <pageMargins left="0.75" right="0.75" top="0.41" bottom="0.5" header="0.22" footer="0.27"/>
  <pageSetup errors="NA" firstPageNumber="1"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256"/>
  <sheetViews>
    <sheetView tabSelected="1" zoomScale="130" zoomScaleNormal="130" workbookViewId="0" topLeftCell="A226">
      <selection activeCell="G218" sqref="G218"/>
    </sheetView>
  </sheetViews>
  <sheetFormatPr defaultColWidth="7.875" defaultRowHeight="14.25"/>
  <cols>
    <col min="1" max="1" width="6.25390625" style="15" customWidth="1"/>
    <col min="2" max="2" width="23.375" style="16" customWidth="1"/>
    <col min="3" max="3" width="4.875" style="17" customWidth="1"/>
    <col min="4" max="4" width="6.50390625" style="16" customWidth="1"/>
    <col min="5" max="5" width="8.875" style="17" customWidth="1"/>
    <col min="6" max="6" width="8.00390625" style="16" customWidth="1"/>
    <col min="7" max="7" width="56.50390625" style="18" customWidth="1"/>
    <col min="8" max="8" width="7.625" style="4" customWidth="1"/>
    <col min="9" max="9" width="7.75390625" style="4" customWidth="1"/>
    <col min="10" max="10" width="7.875" style="4" customWidth="1"/>
    <col min="11" max="16384" width="7.875" style="29" customWidth="1"/>
  </cols>
  <sheetData>
    <row r="1" spans="1:7" s="20" customFormat="1" ht="36" customHeight="1">
      <c r="A1" s="135" t="s">
        <v>0</v>
      </c>
      <c r="B1" s="136"/>
      <c r="C1" s="136"/>
      <c r="D1" s="136"/>
      <c r="E1" s="136"/>
      <c r="F1" s="136"/>
      <c r="G1" s="137"/>
    </row>
    <row r="2" spans="1:7" s="20" customFormat="1" ht="15.75">
      <c r="A2" s="138" t="s">
        <v>1</v>
      </c>
      <c r="B2" s="139"/>
      <c r="C2" s="139"/>
      <c r="D2" s="139"/>
      <c r="E2" s="139"/>
      <c r="F2" s="139"/>
      <c r="G2" s="140"/>
    </row>
    <row r="3" spans="1:7" s="20" customFormat="1" ht="15">
      <c r="A3" s="141" t="s">
        <v>2</v>
      </c>
      <c r="B3" s="142"/>
      <c r="C3" s="142"/>
      <c r="D3" s="142"/>
      <c r="E3" s="142"/>
      <c r="F3" s="142"/>
      <c r="G3" s="143"/>
    </row>
    <row r="4" spans="1:7" s="20" customFormat="1" ht="20.25">
      <c r="A4" s="144" t="s">
        <v>3</v>
      </c>
      <c r="B4" s="145"/>
      <c r="C4" s="145"/>
      <c r="D4" s="145"/>
      <c r="E4" s="145"/>
      <c r="F4" s="145"/>
      <c r="G4" s="146"/>
    </row>
    <row r="5" spans="1:7" s="20" customFormat="1" ht="15">
      <c r="A5" s="149" t="s">
        <v>341</v>
      </c>
      <c r="B5" s="147"/>
      <c r="C5" s="147"/>
      <c r="D5" s="147"/>
      <c r="E5" s="147"/>
      <c r="F5" s="147"/>
      <c r="G5" s="148"/>
    </row>
    <row r="6" spans="1:7" s="20" customFormat="1" ht="15">
      <c r="A6" s="149" t="s">
        <v>342</v>
      </c>
      <c r="B6" s="147"/>
      <c r="C6" s="147"/>
      <c r="D6" s="147"/>
      <c r="E6" s="147"/>
      <c r="F6" s="147"/>
      <c r="G6" s="148"/>
    </row>
    <row r="7" spans="1:7" ht="17.25">
      <c r="A7" s="129" t="s">
        <v>4</v>
      </c>
      <c r="B7" s="130"/>
      <c r="C7" s="130"/>
      <c r="D7" s="130"/>
      <c r="E7" s="130"/>
      <c r="F7" s="130"/>
      <c r="G7" s="131"/>
    </row>
    <row r="8" spans="1:7" s="21" customFormat="1" ht="32.25" customHeight="1">
      <c r="A8" s="126" t="s">
        <v>5</v>
      </c>
      <c r="B8" s="132"/>
      <c r="C8" s="132"/>
      <c r="D8" s="132"/>
      <c r="E8" s="132"/>
      <c r="F8" s="132"/>
      <c r="G8" s="133"/>
    </row>
    <row r="9" spans="1:7" s="21" customFormat="1" ht="33.75" customHeight="1">
      <c r="A9" s="134" t="s">
        <v>6</v>
      </c>
      <c r="B9" s="134"/>
      <c r="C9" s="134"/>
      <c r="D9" s="134"/>
      <c r="E9" s="134"/>
      <c r="F9" s="134"/>
      <c r="G9" s="134"/>
    </row>
    <row r="10" spans="1:7" s="21" customFormat="1" ht="32.25" customHeight="1">
      <c r="A10" s="121" t="s">
        <v>7</v>
      </c>
      <c r="B10" s="124"/>
      <c r="C10" s="124"/>
      <c r="D10" s="124"/>
      <c r="E10" s="124"/>
      <c r="F10" s="124"/>
      <c r="G10" s="125"/>
    </row>
    <row r="11" spans="1:7" s="21" customFormat="1" ht="33.75" customHeight="1">
      <c r="A11" s="134" t="s">
        <v>8</v>
      </c>
      <c r="B11" s="134"/>
      <c r="C11" s="134"/>
      <c r="D11" s="134"/>
      <c r="E11" s="134"/>
      <c r="F11" s="134"/>
      <c r="G11" s="134"/>
    </row>
    <row r="12" spans="1:7" s="21" customFormat="1" ht="24.75" customHeight="1">
      <c r="A12" s="121" t="s">
        <v>9</v>
      </c>
      <c r="B12" s="124"/>
      <c r="C12" s="124"/>
      <c r="D12" s="124"/>
      <c r="E12" s="124"/>
      <c r="F12" s="124"/>
      <c r="G12" s="125"/>
    </row>
    <row r="13" spans="1:7" s="21" customFormat="1" ht="54" customHeight="1">
      <c r="A13" s="121" t="s">
        <v>10</v>
      </c>
      <c r="B13" s="122"/>
      <c r="C13" s="122"/>
      <c r="D13" s="122"/>
      <c r="E13" s="122"/>
      <c r="F13" s="122"/>
      <c r="G13" s="123"/>
    </row>
    <row r="14" spans="1:7" s="21" customFormat="1" ht="80.25" customHeight="1">
      <c r="A14" s="121" t="s">
        <v>11</v>
      </c>
      <c r="B14" s="124"/>
      <c r="C14" s="124"/>
      <c r="D14" s="124"/>
      <c r="E14" s="124"/>
      <c r="F14" s="124"/>
      <c r="G14" s="125"/>
    </row>
    <row r="15" spans="1:7" s="21" customFormat="1" ht="24" customHeight="1">
      <c r="A15" s="126" t="s">
        <v>12</v>
      </c>
      <c r="B15" s="127"/>
      <c r="C15" s="127"/>
      <c r="D15" s="127"/>
      <c r="E15" s="127"/>
      <c r="F15" s="127"/>
      <c r="G15" s="128"/>
    </row>
    <row r="16" spans="1:7" s="21" customFormat="1" ht="48" customHeight="1">
      <c r="A16" s="126" t="s">
        <v>13</v>
      </c>
      <c r="B16" s="127"/>
      <c r="C16" s="127"/>
      <c r="D16" s="127"/>
      <c r="E16" s="127"/>
      <c r="F16" s="127"/>
      <c r="G16" s="128"/>
    </row>
    <row r="17" spans="1:7" s="21" customFormat="1" ht="24" customHeight="1">
      <c r="A17" s="126" t="s">
        <v>14</v>
      </c>
      <c r="B17" s="127"/>
      <c r="C17" s="127"/>
      <c r="D17" s="127"/>
      <c r="E17" s="127"/>
      <c r="F17" s="127"/>
      <c r="G17" s="128"/>
    </row>
    <row r="18" spans="1:9" s="22" customFormat="1" ht="17.25">
      <c r="A18" s="30" t="s">
        <v>15</v>
      </c>
      <c r="B18" s="31" t="s">
        <v>16</v>
      </c>
      <c r="C18" s="30" t="s">
        <v>17</v>
      </c>
      <c r="D18" s="30" t="s">
        <v>18</v>
      </c>
      <c r="E18" s="30" t="s">
        <v>19</v>
      </c>
      <c r="F18" s="30" t="s">
        <v>20</v>
      </c>
      <c r="G18" s="31" t="s">
        <v>21</v>
      </c>
      <c r="I18" s="50" t="s">
        <v>22</v>
      </c>
    </row>
    <row r="19" spans="1:7" ht="15">
      <c r="A19" s="32" t="s">
        <v>23</v>
      </c>
      <c r="B19" s="114" t="s">
        <v>24</v>
      </c>
      <c r="C19" s="115"/>
      <c r="D19" s="115"/>
      <c r="E19" s="115"/>
      <c r="F19" s="115"/>
      <c r="G19" s="116"/>
    </row>
    <row r="20" spans="1:10" ht="114.75">
      <c r="A20" s="33">
        <v>1</v>
      </c>
      <c r="B20" s="34" t="s">
        <v>25</v>
      </c>
      <c r="C20" s="35" t="s">
        <v>26</v>
      </c>
      <c r="D20" s="36">
        <v>0</v>
      </c>
      <c r="E20" s="37">
        <v>38</v>
      </c>
      <c r="F20" s="38">
        <f>E20*D20</f>
        <v>0</v>
      </c>
      <c r="G20" s="34" t="s">
        <v>27</v>
      </c>
      <c r="J20" s="51">
        <f>E20-38</f>
        <v>0</v>
      </c>
    </row>
    <row r="21" spans="1:7" ht="86.25">
      <c r="A21" s="33">
        <v>2</v>
      </c>
      <c r="B21" s="34" t="s">
        <v>28</v>
      </c>
      <c r="C21" s="35" t="s">
        <v>26</v>
      </c>
      <c r="D21" s="36">
        <v>0</v>
      </c>
      <c r="E21" s="37">
        <v>10</v>
      </c>
      <c r="F21" s="38">
        <f aca="true" t="shared" si="0" ref="F21:F52">E21*D21</f>
        <v>0</v>
      </c>
      <c r="G21" s="34" t="s">
        <v>29</v>
      </c>
    </row>
    <row r="22" spans="1:7" ht="114.75">
      <c r="A22" s="33">
        <v>3</v>
      </c>
      <c r="B22" s="34" t="s">
        <v>30</v>
      </c>
      <c r="C22" s="35" t="s">
        <v>26</v>
      </c>
      <c r="D22" s="36">
        <v>0</v>
      </c>
      <c r="E22" s="37">
        <v>38</v>
      </c>
      <c r="F22" s="38">
        <f t="shared" si="0"/>
        <v>0</v>
      </c>
      <c r="G22" s="39" t="s">
        <v>31</v>
      </c>
    </row>
    <row r="23" spans="1:7" ht="114.75">
      <c r="A23" s="33">
        <v>4</v>
      </c>
      <c r="B23" s="34" t="s">
        <v>32</v>
      </c>
      <c r="C23" s="35" t="s">
        <v>26</v>
      </c>
      <c r="D23" s="36">
        <f>D22</f>
        <v>0</v>
      </c>
      <c r="E23" s="37">
        <v>15</v>
      </c>
      <c r="F23" s="38">
        <f t="shared" si="0"/>
        <v>0</v>
      </c>
      <c r="G23" s="34" t="s">
        <v>33</v>
      </c>
    </row>
    <row r="24" spans="1:7" ht="72">
      <c r="A24" s="33">
        <v>5</v>
      </c>
      <c r="B24" s="34" t="s">
        <v>34</v>
      </c>
      <c r="C24" s="35" t="s">
        <v>26</v>
      </c>
      <c r="D24" s="36">
        <v>0</v>
      </c>
      <c r="E24" s="40">
        <v>10</v>
      </c>
      <c r="F24" s="38">
        <f t="shared" si="0"/>
        <v>0</v>
      </c>
      <c r="G24" s="34" t="s">
        <v>35</v>
      </c>
    </row>
    <row r="25" spans="1:7" ht="42.75">
      <c r="A25" s="33">
        <v>6</v>
      </c>
      <c r="B25" s="34" t="s">
        <v>36</v>
      </c>
      <c r="C25" s="35" t="s">
        <v>37</v>
      </c>
      <c r="D25" s="36">
        <v>0</v>
      </c>
      <c r="E25" s="40">
        <v>28</v>
      </c>
      <c r="F25" s="38">
        <f t="shared" si="0"/>
        <v>0</v>
      </c>
      <c r="G25" s="34" t="s">
        <v>38</v>
      </c>
    </row>
    <row r="26" spans="1:7" ht="28.5">
      <c r="A26" s="33">
        <v>7</v>
      </c>
      <c r="B26" s="34" t="s">
        <v>39</v>
      </c>
      <c r="C26" s="35" t="s">
        <v>37</v>
      </c>
      <c r="D26" s="36">
        <v>0</v>
      </c>
      <c r="E26" s="35">
        <v>15</v>
      </c>
      <c r="F26" s="38">
        <f t="shared" si="0"/>
        <v>0</v>
      </c>
      <c r="G26" s="34" t="s">
        <v>40</v>
      </c>
    </row>
    <row r="27" spans="1:7" ht="100.5">
      <c r="A27" s="33">
        <v>8</v>
      </c>
      <c r="B27" s="34" t="s">
        <v>41</v>
      </c>
      <c r="C27" s="35" t="s">
        <v>26</v>
      </c>
      <c r="D27" s="36">
        <v>0</v>
      </c>
      <c r="E27" s="35">
        <v>88</v>
      </c>
      <c r="F27" s="38">
        <f t="shared" si="0"/>
        <v>0</v>
      </c>
      <c r="G27" s="34" t="s">
        <v>42</v>
      </c>
    </row>
    <row r="28" spans="1:7" ht="73.5" customHeight="1">
      <c r="A28" s="33">
        <v>9</v>
      </c>
      <c r="B28" s="34" t="s">
        <v>43</v>
      </c>
      <c r="C28" s="35" t="s">
        <v>26</v>
      </c>
      <c r="D28" s="36">
        <v>0</v>
      </c>
      <c r="E28" s="35">
        <v>88</v>
      </c>
      <c r="F28" s="38">
        <f t="shared" si="0"/>
        <v>0</v>
      </c>
      <c r="G28" s="34" t="s">
        <v>44</v>
      </c>
    </row>
    <row r="29" spans="1:7" ht="89.25" customHeight="1">
      <c r="A29" s="33">
        <v>10</v>
      </c>
      <c r="B29" s="34" t="s">
        <v>45</v>
      </c>
      <c r="C29" s="35" t="s">
        <v>26</v>
      </c>
      <c r="D29" s="36">
        <v>0</v>
      </c>
      <c r="E29" s="35">
        <v>120</v>
      </c>
      <c r="F29" s="38">
        <f t="shared" si="0"/>
        <v>0</v>
      </c>
      <c r="G29" s="34" t="s">
        <v>46</v>
      </c>
    </row>
    <row r="30" spans="1:7" ht="100.5">
      <c r="A30" s="33">
        <v>11</v>
      </c>
      <c r="B30" s="34" t="s">
        <v>47</v>
      </c>
      <c r="C30" s="35" t="s">
        <v>26</v>
      </c>
      <c r="D30" s="36">
        <v>0</v>
      </c>
      <c r="E30" s="35">
        <v>120</v>
      </c>
      <c r="F30" s="38">
        <f t="shared" si="0"/>
        <v>0</v>
      </c>
      <c r="G30" s="34" t="s">
        <v>48</v>
      </c>
    </row>
    <row r="31" spans="1:7" ht="15">
      <c r="A31" s="33">
        <v>12</v>
      </c>
      <c r="B31" s="34" t="s">
        <v>49</v>
      </c>
      <c r="C31" s="35" t="s">
        <v>37</v>
      </c>
      <c r="D31" s="41">
        <v>0</v>
      </c>
      <c r="E31" s="35">
        <v>35</v>
      </c>
      <c r="F31" s="38">
        <f t="shared" si="0"/>
        <v>0</v>
      </c>
      <c r="G31" s="34" t="s">
        <v>50</v>
      </c>
    </row>
    <row r="32" spans="1:7" ht="15">
      <c r="A32" s="33">
        <v>13</v>
      </c>
      <c r="B32" s="34" t="s">
        <v>51</v>
      </c>
      <c r="C32" s="35" t="s">
        <v>37</v>
      </c>
      <c r="D32" s="41">
        <v>0</v>
      </c>
      <c r="E32" s="35">
        <v>48</v>
      </c>
      <c r="F32" s="38">
        <f t="shared" si="0"/>
        <v>0</v>
      </c>
      <c r="G32" s="34" t="s">
        <v>52</v>
      </c>
    </row>
    <row r="33" spans="1:7" ht="28.5">
      <c r="A33" s="33">
        <v>14</v>
      </c>
      <c r="B33" s="34" t="s">
        <v>53</v>
      </c>
      <c r="C33" s="35" t="s">
        <v>37</v>
      </c>
      <c r="D33" s="41">
        <v>0</v>
      </c>
      <c r="E33" s="35">
        <v>68</v>
      </c>
      <c r="F33" s="38">
        <f t="shared" si="0"/>
        <v>0</v>
      </c>
      <c r="G33" s="34" t="s">
        <v>54</v>
      </c>
    </row>
    <row r="34" spans="1:7" ht="28.5">
      <c r="A34" s="33">
        <v>15</v>
      </c>
      <c r="B34" s="34" t="s">
        <v>55</v>
      </c>
      <c r="C34" s="35" t="s">
        <v>37</v>
      </c>
      <c r="D34" s="36">
        <v>0</v>
      </c>
      <c r="E34" s="35">
        <v>40</v>
      </c>
      <c r="F34" s="38">
        <f t="shared" si="0"/>
        <v>0</v>
      </c>
      <c r="G34" s="34" t="s">
        <v>56</v>
      </c>
    </row>
    <row r="35" spans="1:7" ht="57">
      <c r="A35" s="33">
        <v>16</v>
      </c>
      <c r="B35" s="34" t="s">
        <v>57</v>
      </c>
      <c r="C35" s="35" t="s">
        <v>58</v>
      </c>
      <c r="D35" s="36">
        <v>0</v>
      </c>
      <c r="E35" s="35">
        <v>800</v>
      </c>
      <c r="F35" s="38">
        <f t="shared" si="0"/>
        <v>0</v>
      </c>
      <c r="G35" s="42" t="s">
        <v>59</v>
      </c>
    </row>
    <row r="36" spans="1:7" ht="57">
      <c r="A36" s="33">
        <v>17</v>
      </c>
      <c r="B36" s="34" t="s">
        <v>60</v>
      </c>
      <c r="C36" s="43" t="s">
        <v>26</v>
      </c>
      <c r="D36" s="36">
        <v>0</v>
      </c>
      <c r="E36" s="35">
        <v>208</v>
      </c>
      <c r="F36" s="38">
        <f t="shared" si="0"/>
        <v>0</v>
      </c>
      <c r="G36" s="44" t="s">
        <v>61</v>
      </c>
    </row>
    <row r="37" spans="1:7" ht="42.75">
      <c r="A37" s="33">
        <v>18</v>
      </c>
      <c r="B37" s="34" t="s">
        <v>62</v>
      </c>
      <c r="C37" s="43" t="s">
        <v>26</v>
      </c>
      <c r="D37" s="36">
        <v>0</v>
      </c>
      <c r="E37" s="35">
        <v>230</v>
      </c>
      <c r="F37" s="38">
        <f t="shared" si="0"/>
        <v>0</v>
      </c>
      <c r="G37" s="42" t="s">
        <v>63</v>
      </c>
    </row>
    <row r="38" spans="1:7" ht="57">
      <c r="A38" s="33">
        <v>19</v>
      </c>
      <c r="B38" s="34" t="s">
        <v>64</v>
      </c>
      <c r="C38" s="35" t="s">
        <v>37</v>
      </c>
      <c r="D38" s="36">
        <v>0</v>
      </c>
      <c r="E38" s="35">
        <v>175</v>
      </c>
      <c r="F38" s="38">
        <f t="shared" si="0"/>
        <v>0</v>
      </c>
      <c r="G38" s="42" t="s">
        <v>65</v>
      </c>
    </row>
    <row r="39" spans="1:7" ht="57">
      <c r="A39" s="33">
        <v>20</v>
      </c>
      <c r="B39" s="34" t="s">
        <v>66</v>
      </c>
      <c r="C39" s="35" t="s">
        <v>37</v>
      </c>
      <c r="D39" s="36">
        <v>0</v>
      </c>
      <c r="E39" s="35">
        <v>195</v>
      </c>
      <c r="F39" s="38">
        <f t="shared" si="0"/>
        <v>0</v>
      </c>
      <c r="G39" s="42" t="s">
        <v>65</v>
      </c>
    </row>
    <row r="40" spans="1:10" ht="57">
      <c r="A40" s="33">
        <v>21</v>
      </c>
      <c r="B40" s="34" t="s">
        <v>67</v>
      </c>
      <c r="C40" s="35" t="s">
        <v>37</v>
      </c>
      <c r="D40" s="36">
        <v>0</v>
      </c>
      <c r="E40" s="35">
        <v>208</v>
      </c>
      <c r="F40" s="38">
        <f t="shared" si="0"/>
        <v>0</v>
      </c>
      <c r="G40" s="42" t="s">
        <v>65</v>
      </c>
      <c r="J40" t="s">
        <v>22</v>
      </c>
    </row>
    <row r="41" spans="1:7" ht="57">
      <c r="A41" s="33">
        <v>22</v>
      </c>
      <c r="B41" s="34" t="s">
        <v>68</v>
      </c>
      <c r="C41" s="35" t="s">
        <v>37</v>
      </c>
      <c r="D41" s="41">
        <v>0</v>
      </c>
      <c r="E41" s="35">
        <v>230</v>
      </c>
      <c r="F41" s="38">
        <f t="shared" si="0"/>
        <v>0</v>
      </c>
      <c r="G41" s="42" t="s">
        <v>69</v>
      </c>
    </row>
    <row r="42" spans="1:7" ht="57">
      <c r="A42" s="33">
        <v>23</v>
      </c>
      <c r="B42" s="34" t="s">
        <v>70</v>
      </c>
      <c r="C42" s="35" t="s">
        <v>71</v>
      </c>
      <c r="D42" s="41">
        <v>0</v>
      </c>
      <c r="E42" s="35">
        <v>400</v>
      </c>
      <c r="F42" s="38">
        <f t="shared" si="0"/>
        <v>0</v>
      </c>
      <c r="G42" s="42" t="s">
        <v>69</v>
      </c>
    </row>
    <row r="43" spans="1:7" ht="72">
      <c r="A43" s="33">
        <v>24</v>
      </c>
      <c r="B43" s="34" t="s">
        <v>72</v>
      </c>
      <c r="C43" s="35" t="s">
        <v>26</v>
      </c>
      <c r="D43" s="36">
        <v>0</v>
      </c>
      <c r="E43" s="35">
        <v>380</v>
      </c>
      <c r="F43" s="38">
        <f t="shared" si="0"/>
        <v>0</v>
      </c>
      <c r="G43" s="42" t="s">
        <v>73</v>
      </c>
    </row>
    <row r="44" spans="1:7" ht="15">
      <c r="A44" s="33">
        <v>25</v>
      </c>
      <c r="B44" s="91" t="s">
        <v>74</v>
      </c>
      <c r="C44" s="35" t="s">
        <v>58</v>
      </c>
      <c r="D44" s="36">
        <v>0</v>
      </c>
      <c r="E44" s="35">
        <v>750</v>
      </c>
      <c r="F44" s="38">
        <f t="shared" si="0"/>
        <v>0</v>
      </c>
      <c r="G44" s="42" t="s">
        <v>75</v>
      </c>
    </row>
    <row r="45" spans="1:7" ht="28.5">
      <c r="A45" s="33">
        <v>26</v>
      </c>
      <c r="B45" s="34" t="s">
        <v>76</v>
      </c>
      <c r="C45" s="35" t="s">
        <v>58</v>
      </c>
      <c r="D45" s="36">
        <v>0</v>
      </c>
      <c r="E45" s="35">
        <v>980</v>
      </c>
      <c r="F45" s="38">
        <f t="shared" si="0"/>
        <v>0</v>
      </c>
      <c r="G45" s="42" t="s">
        <v>75</v>
      </c>
    </row>
    <row r="46" spans="1:7" ht="15">
      <c r="A46" s="33">
        <v>27</v>
      </c>
      <c r="B46" s="91" t="s">
        <v>77</v>
      </c>
      <c r="C46" s="35" t="s">
        <v>58</v>
      </c>
      <c r="D46" s="36">
        <v>0</v>
      </c>
      <c r="E46" s="35">
        <v>880</v>
      </c>
      <c r="F46" s="38">
        <f t="shared" si="0"/>
        <v>0</v>
      </c>
      <c r="G46" s="42" t="s">
        <v>75</v>
      </c>
    </row>
    <row r="47" spans="1:7" ht="28.5">
      <c r="A47" s="33">
        <v>28</v>
      </c>
      <c r="B47" s="34" t="s">
        <v>78</v>
      </c>
      <c r="C47" s="35" t="s">
        <v>58</v>
      </c>
      <c r="D47" s="36">
        <v>0</v>
      </c>
      <c r="E47" s="35">
        <v>1180</v>
      </c>
      <c r="F47" s="38">
        <f t="shared" si="0"/>
        <v>0</v>
      </c>
      <c r="G47" s="42" t="s">
        <v>75</v>
      </c>
    </row>
    <row r="48" spans="1:7" ht="15">
      <c r="A48" s="33">
        <v>29</v>
      </c>
      <c r="B48" s="34" t="s">
        <v>79</v>
      </c>
      <c r="C48" s="35" t="s">
        <v>80</v>
      </c>
      <c r="D48" s="36">
        <v>0</v>
      </c>
      <c r="E48" s="35">
        <v>260</v>
      </c>
      <c r="F48" s="38">
        <f t="shared" si="0"/>
        <v>0</v>
      </c>
      <c r="G48" s="34" t="s">
        <v>81</v>
      </c>
    </row>
    <row r="49" spans="1:7" ht="86.25">
      <c r="A49" s="33">
        <v>30</v>
      </c>
      <c r="B49" s="34" t="s">
        <v>82</v>
      </c>
      <c r="C49" s="35" t="s">
        <v>26</v>
      </c>
      <c r="D49" s="36">
        <v>0</v>
      </c>
      <c r="E49" s="35">
        <v>380</v>
      </c>
      <c r="F49" s="38">
        <f t="shared" si="0"/>
        <v>0</v>
      </c>
      <c r="G49" s="34" t="s">
        <v>83</v>
      </c>
    </row>
    <row r="50" spans="1:7" ht="28.5">
      <c r="A50" s="33">
        <v>31</v>
      </c>
      <c r="B50" s="34" t="s">
        <v>84</v>
      </c>
      <c r="C50" s="35" t="s">
        <v>37</v>
      </c>
      <c r="D50" s="36">
        <v>0</v>
      </c>
      <c r="E50" s="35">
        <v>90</v>
      </c>
      <c r="F50" s="38">
        <f t="shared" si="0"/>
        <v>0</v>
      </c>
      <c r="G50" s="34" t="s">
        <v>85</v>
      </c>
    </row>
    <row r="51" spans="1:7" ht="28.5">
      <c r="A51" s="33">
        <v>32</v>
      </c>
      <c r="B51" s="34" t="s">
        <v>86</v>
      </c>
      <c r="C51" s="35" t="s">
        <v>37</v>
      </c>
      <c r="D51" s="36">
        <v>0</v>
      </c>
      <c r="E51" s="35">
        <v>90</v>
      </c>
      <c r="F51" s="38">
        <f t="shared" si="0"/>
        <v>0</v>
      </c>
      <c r="G51" s="34" t="s">
        <v>85</v>
      </c>
    </row>
    <row r="52" spans="1:7" ht="28.5">
      <c r="A52" s="33">
        <v>33</v>
      </c>
      <c r="B52" s="34" t="s">
        <v>87</v>
      </c>
      <c r="C52" s="35" t="s">
        <v>37</v>
      </c>
      <c r="D52" s="36">
        <v>0</v>
      </c>
      <c r="E52" s="35">
        <v>208</v>
      </c>
      <c r="F52" s="38">
        <f t="shared" si="0"/>
        <v>0</v>
      </c>
      <c r="G52" s="42" t="s">
        <v>88</v>
      </c>
    </row>
    <row r="53" spans="1:7" ht="15">
      <c r="A53" s="33"/>
      <c r="B53" s="45"/>
      <c r="C53" s="43"/>
      <c r="D53" s="46"/>
      <c r="E53" s="47" t="s">
        <v>89</v>
      </c>
      <c r="F53" s="48">
        <f>SUM(F20:F52)</f>
        <v>0</v>
      </c>
      <c r="G53" s="49"/>
    </row>
    <row r="54" spans="1:9" s="2" customFormat="1" ht="17.25">
      <c r="A54" s="30" t="s">
        <v>15</v>
      </c>
      <c r="B54" s="31" t="s">
        <v>16</v>
      </c>
      <c r="C54" s="30" t="s">
        <v>17</v>
      </c>
      <c r="D54" s="30" t="s">
        <v>18</v>
      </c>
      <c r="E54" s="30" t="s">
        <v>19</v>
      </c>
      <c r="F54" s="30" t="s">
        <v>20</v>
      </c>
      <c r="G54" s="31" t="s">
        <v>21</v>
      </c>
      <c r="I54" s="52" t="s">
        <v>22</v>
      </c>
    </row>
    <row r="55" spans="1:7" ht="15">
      <c r="A55" s="32" t="s">
        <v>90</v>
      </c>
      <c r="B55" s="114" t="s">
        <v>91</v>
      </c>
      <c r="C55" s="115"/>
      <c r="D55" s="115"/>
      <c r="E55" s="115"/>
      <c r="F55" s="115"/>
      <c r="G55" s="116"/>
    </row>
    <row r="56" spans="1:7" ht="100.5">
      <c r="A56" s="33">
        <v>1</v>
      </c>
      <c r="B56" s="34" t="s">
        <v>25</v>
      </c>
      <c r="C56" s="35" t="s">
        <v>26</v>
      </c>
      <c r="D56" s="36">
        <v>0</v>
      </c>
      <c r="E56" s="40">
        <v>38</v>
      </c>
      <c r="F56" s="38">
        <f aca="true" t="shared" si="1" ref="F56:F61">E56*D56</f>
        <v>0</v>
      </c>
      <c r="G56" s="34" t="s">
        <v>92</v>
      </c>
    </row>
    <row r="57" spans="1:7" ht="86.25">
      <c r="A57" s="33">
        <v>2</v>
      </c>
      <c r="B57" s="34" t="s">
        <v>28</v>
      </c>
      <c r="C57" s="35" t="s">
        <v>26</v>
      </c>
      <c r="D57" s="36">
        <v>0</v>
      </c>
      <c r="E57" s="40">
        <v>10</v>
      </c>
      <c r="F57" s="38">
        <f t="shared" si="1"/>
        <v>0</v>
      </c>
      <c r="G57" s="34" t="s">
        <v>93</v>
      </c>
    </row>
    <row r="58" spans="1:7" ht="114.75">
      <c r="A58" s="33">
        <v>3</v>
      </c>
      <c r="B58" s="34" t="s">
        <v>30</v>
      </c>
      <c r="C58" s="35" t="s">
        <v>26</v>
      </c>
      <c r="D58" s="36">
        <v>0</v>
      </c>
      <c r="E58" s="40">
        <v>38</v>
      </c>
      <c r="F58" s="38">
        <f t="shared" si="1"/>
        <v>0</v>
      </c>
      <c r="G58" s="39" t="s">
        <v>31</v>
      </c>
    </row>
    <row r="59" spans="1:7" ht="100.5">
      <c r="A59" s="33">
        <v>4</v>
      </c>
      <c r="B59" s="34" t="s">
        <v>94</v>
      </c>
      <c r="C59" s="35" t="s">
        <v>26</v>
      </c>
      <c r="D59" s="36">
        <v>0</v>
      </c>
      <c r="E59" s="40">
        <v>15</v>
      </c>
      <c r="F59" s="38">
        <f t="shared" si="1"/>
        <v>0</v>
      </c>
      <c r="G59" s="34" t="s">
        <v>95</v>
      </c>
    </row>
    <row r="60" spans="1:7" ht="42.75">
      <c r="A60" s="33">
        <v>5</v>
      </c>
      <c r="B60" s="34" t="s">
        <v>96</v>
      </c>
      <c r="C60" s="35" t="s">
        <v>37</v>
      </c>
      <c r="D60" s="36">
        <v>0</v>
      </c>
      <c r="E60" s="35">
        <v>150</v>
      </c>
      <c r="F60" s="38">
        <f t="shared" si="1"/>
        <v>0</v>
      </c>
      <c r="G60" s="34" t="s">
        <v>97</v>
      </c>
    </row>
    <row r="61" spans="1:7" ht="28.5">
      <c r="A61" s="33">
        <v>6</v>
      </c>
      <c r="B61" s="34" t="s">
        <v>84</v>
      </c>
      <c r="C61" s="35" t="s">
        <v>37</v>
      </c>
      <c r="D61" s="36">
        <v>0</v>
      </c>
      <c r="E61" s="35">
        <v>90</v>
      </c>
      <c r="F61" s="38">
        <f t="shared" si="1"/>
        <v>0</v>
      </c>
      <c r="G61" s="34" t="s">
        <v>98</v>
      </c>
    </row>
    <row r="62" spans="1:7" ht="15">
      <c r="A62" s="33"/>
      <c r="B62" s="45"/>
      <c r="C62" s="43"/>
      <c r="D62" s="46"/>
      <c r="E62" s="47" t="s">
        <v>89</v>
      </c>
      <c r="F62" s="48">
        <f>SUM(F56:F61)</f>
        <v>0</v>
      </c>
      <c r="G62" s="49"/>
    </row>
    <row r="63" spans="1:9" s="2" customFormat="1" ht="17.25">
      <c r="A63" s="30" t="s">
        <v>15</v>
      </c>
      <c r="B63" s="31" t="s">
        <v>16</v>
      </c>
      <c r="C63" s="30" t="s">
        <v>17</v>
      </c>
      <c r="D63" s="30" t="s">
        <v>18</v>
      </c>
      <c r="E63" s="30" t="s">
        <v>19</v>
      </c>
      <c r="F63" s="30" t="s">
        <v>20</v>
      </c>
      <c r="G63" s="31" t="s">
        <v>21</v>
      </c>
      <c r="I63" s="52" t="s">
        <v>22</v>
      </c>
    </row>
    <row r="64" spans="1:7" ht="15">
      <c r="A64" s="32" t="s">
        <v>99</v>
      </c>
      <c r="B64" s="114" t="s">
        <v>100</v>
      </c>
      <c r="C64" s="115"/>
      <c r="D64" s="115"/>
      <c r="E64" s="115"/>
      <c r="F64" s="115"/>
      <c r="G64" s="116"/>
    </row>
    <row r="65" spans="1:7" ht="100.5">
      <c r="A65" s="33">
        <v>1</v>
      </c>
      <c r="B65" s="34" t="s">
        <v>25</v>
      </c>
      <c r="C65" s="35" t="s">
        <v>26</v>
      </c>
      <c r="D65" s="36">
        <v>0</v>
      </c>
      <c r="E65" s="40">
        <v>38</v>
      </c>
      <c r="F65" s="38">
        <f aca="true" t="shared" si="2" ref="F65:F70">E65*D65</f>
        <v>0</v>
      </c>
      <c r="G65" s="34" t="s">
        <v>92</v>
      </c>
    </row>
    <row r="66" spans="1:7" ht="86.25">
      <c r="A66" s="33">
        <v>2</v>
      </c>
      <c r="B66" s="34" t="s">
        <v>28</v>
      </c>
      <c r="C66" s="35" t="s">
        <v>26</v>
      </c>
      <c r="D66" s="36">
        <v>0</v>
      </c>
      <c r="E66" s="40">
        <v>10</v>
      </c>
      <c r="F66" s="38">
        <f t="shared" si="2"/>
        <v>0</v>
      </c>
      <c r="G66" s="34" t="s">
        <v>93</v>
      </c>
    </row>
    <row r="67" spans="1:7" ht="114.75">
      <c r="A67" s="33">
        <v>3</v>
      </c>
      <c r="B67" s="34" t="s">
        <v>30</v>
      </c>
      <c r="C67" s="35" t="s">
        <v>26</v>
      </c>
      <c r="D67" s="36">
        <v>0</v>
      </c>
      <c r="E67" s="40">
        <v>38</v>
      </c>
      <c r="F67" s="38">
        <f t="shared" si="2"/>
        <v>0</v>
      </c>
      <c r="G67" s="39" t="s">
        <v>31</v>
      </c>
    </row>
    <row r="68" spans="1:7" ht="100.5">
      <c r="A68" s="33">
        <v>4</v>
      </c>
      <c r="B68" s="34" t="s">
        <v>94</v>
      </c>
      <c r="C68" s="35" t="s">
        <v>26</v>
      </c>
      <c r="D68" s="36">
        <v>0</v>
      </c>
      <c r="E68" s="40">
        <v>15</v>
      </c>
      <c r="F68" s="38">
        <f t="shared" si="2"/>
        <v>0</v>
      </c>
      <c r="G68" s="34" t="s">
        <v>95</v>
      </c>
    </row>
    <row r="69" spans="1:7" ht="42.75">
      <c r="A69" s="33">
        <v>5</v>
      </c>
      <c r="B69" s="34" t="s">
        <v>101</v>
      </c>
      <c r="C69" s="35" t="s">
        <v>37</v>
      </c>
      <c r="D69" s="36">
        <v>0</v>
      </c>
      <c r="E69" s="35">
        <v>90</v>
      </c>
      <c r="F69" s="38">
        <f t="shared" si="2"/>
        <v>0</v>
      </c>
      <c r="G69" s="34" t="s">
        <v>97</v>
      </c>
    </row>
    <row r="70" spans="1:7" ht="28.5">
      <c r="A70" s="33">
        <v>6</v>
      </c>
      <c r="B70" s="34" t="s">
        <v>84</v>
      </c>
      <c r="C70" s="35" t="s">
        <v>37</v>
      </c>
      <c r="D70" s="36">
        <v>0</v>
      </c>
      <c r="E70" s="35">
        <v>90</v>
      </c>
      <c r="F70" s="38">
        <f t="shared" si="2"/>
        <v>0</v>
      </c>
      <c r="G70" s="34" t="s">
        <v>98</v>
      </c>
    </row>
    <row r="71" spans="1:7" ht="15">
      <c r="A71" s="33"/>
      <c r="B71" s="45"/>
      <c r="C71" s="43"/>
      <c r="D71" s="46"/>
      <c r="E71" s="47" t="s">
        <v>89</v>
      </c>
      <c r="F71" s="48">
        <f>SUM(F65:F70)</f>
        <v>0</v>
      </c>
      <c r="G71" s="49"/>
    </row>
    <row r="72" spans="1:9" s="2" customFormat="1" ht="17.25">
      <c r="A72" s="30" t="s">
        <v>15</v>
      </c>
      <c r="B72" s="31" t="s">
        <v>16</v>
      </c>
      <c r="C72" s="30" t="s">
        <v>17</v>
      </c>
      <c r="D72" s="30" t="s">
        <v>18</v>
      </c>
      <c r="E72" s="30" t="s">
        <v>19</v>
      </c>
      <c r="F72" s="30" t="s">
        <v>20</v>
      </c>
      <c r="G72" s="31" t="s">
        <v>21</v>
      </c>
      <c r="I72" s="52" t="s">
        <v>22</v>
      </c>
    </row>
    <row r="73" spans="1:7" ht="15">
      <c r="A73" s="32" t="s">
        <v>102</v>
      </c>
      <c r="B73" s="114" t="s">
        <v>103</v>
      </c>
      <c r="C73" s="115"/>
      <c r="D73" s="115"/>
      <c r="E73" s="115"/>
      <c r="F73" s="115"/>
      <c r="G73" s="116"/>
    </row>
    <row r="74" spans="1:7" ht="100.5">
      <c r="A74" s="33">
        <v>1</v>
      </c>
      <c r="B74" s="34" t="s">
        <v>25</v>
      </c>
      <c r="C74" s="35" t="s">
        <v>26</v>
      </c>
      <c r="D74" s="36">
        <v>0</v>
      </c>
      <c r="E74" s="40">
        <v>38</v>
      </c>
      <c r="F74" s="38">
        <f aca="true" t="shared" si="3" ref="F74:F79">E74*D74</f>
        <v>0</v>
      </c>
      <c r="G74" s="34" t="s">
        <v>92</v>
      </c>
    </row>
    <row r="75" spans="1:7" ht="86.25">
      <c r="A75" s="33">
        <v>2</v>
      </c>
      <c r="B75" s="34" t="s">
        <v>28</v>
      </c>
      <c r="C75" s="35" t="s">
        <v>26</v>
      </c>
      <c r="D75" s="36">
        <v>0</v>
      </c>
      <c r="E75" s="40">
        <v>10</v>
      </c>
      <c r="F75" s="38">
        <f t="shared" si="3"/>
        <v>0</v>
      </c>
      <c r="G75" s="34" t="s">
        <v>93</v>
      </c>
    </row>
    <row r="76" spans="1:7" ht="114.75">
      <c r="A76" s="33">
        <v>3</v>
      </c>
      <c r="B76" s="34" t="s">
        <v>30</v>
      </c>
      <c r="C76" s="35" t="s">
        <v>26</v>
      </c>
      <c r="D76" s="36">
        <v>0</v>
      </c>
      <c r="E76" s="40">
        <v>38</v>
      </c>
      <c r="F76" s="38">
        <f t="shared" si="3"/>
        <v>0</v>
      </c>
      <c r="G76" s="39" t="s">
        <v>31</v>
      </c>
    </row>
    <row r="77" spans="1:7" ht="100.5">
      <c r="A77" s="33">
        <v>4</v>
      </c>
      <c r="B77" s="34" t="s">
        <v>94</v>
      </c>
      <c r="C77" s="35" t="s">
        <v>26</v>
      </c>
      <c r="D77" s="36">
        <f>D76</f>
        <v>0</v>
      </c>
      <c r="E77" s="40">
        <v>15</v>
      </c>
      <c r="F77" s="38">
        <f t="shared" si="3"/>
        <v>0</v>
      </c>
      <c r="G77" s="34" t="s">
        <v>95</v>
      </c>
    </row>
    <row r="78" spans="1:7" ht="42.75">
      <c r="A78" s="33">
        <v>5</v>
      </c>
      <c r="B78" s="34" t="s">
        <v>96</v>
      </c>
      <c r="C78" s="35" t="s">
        <v>37</v>
      </c>
      <c r="D78" s="36">
        <v>0</v>
      </c>
      <c r="E78" s="35">
        <v>150</v>
      </c>
      <c r="F78" s="38">
        <f t="shared" si="3"/>
        <v>0</v>
      </c>
      <c r="G78" s="34" t="s">
        <v>97</v>
      </c>
    </row>
    <row r="79" spans="1:7" ht="28.5">
      <c r="A79" s="33">
        <v>6</v>
      </c>
      <c r="B79" s="34" t="s">
        <v>84</v>
      </c>
      <c r="C79" s="35" t="s">
        <v>37</v>
      </c>
      <c r="D79" s="36">
        <v>0</v>
      </c>
      <c r="E79" s="35">
        <v>90</v>
      </c>
      <c r="F79" s="38">
        <f t="shared" si="3"/>
        <v>0</v>
      </c>
      <c r="G79" s="34" t="s">
        <v>98</v>
      </c>
    </row>
    <row r="80" spans="1:7" ht="15">
      <c r="A80" s="33"/>
      <c r="B80" s="45"/>
      <c r="C80" s="43"/>
      <c r="D80" s="46"/>
      <c r="E80" s="47" t="s">
        <v>89</v>
      </c>
      <c r="F80" s="48">
        <f>SUM(F74:F79)</f>
        <v>0</v>
      </c>
      <c r="G80" s="49"/>
    </row>
    <row r="81" spans="1:9" ht="17.25">
      <c r="A81" s="30" t="s">
        <v>15</v>
      </c>
      <c r="B81" s="31" t="s">
        <v>16</v>
      </c>
      <c r="C81" s="30" t="s">
        <v>17</v>
      </c>
      <c r="D81" s="30" t="s">
        <v>18</v>
      </c>
      <c r="E81" s="30" t="s">
        <v>19</v>
      </c>
      <c r="F81" s="30" t="s">
        <v>20</v>
      </c>
      <c r="G81" s="31" t="s">
        <v>104</v>
      </c>
      <c r="H81" s="2"/>
      <c r="I81" s="52" t="s">
        <v>22</v>
      </c>
    </row>
    <row r="82" spans="1:7" ht="15">
      <c r="A82" s="32" t="s">
        <v>105</v>
      </c>
      <c r="B82" s="114" t="s">
        <v>106</v>
      </c>
      <c r="C82" s="115"/>
      <c r="D82" s="115"/>
      <c r="E82" s="115"/>
      <c r="F82" s="115"/>
      <c r="G82" s="116"/>
    </row>
    <row r="83" spans="1:15" ht="28.5">
      <c r="A83" s="33">
        <v>1</v>
      </c>
      <c r="B83" s="34" t="s">
        <v>84</v>
      </c>
      <c r="C83" s="35" t="s">
        <v>37</v>
      </c>
      <c r="D83" s="36">
        <v>0</v>
      </c>
      <c r="E83" s="35">
        <v>90</v>
      </c>
      <c r="F83" s="38">
        <f>E83*D83</f>
        <v>0</v>
      </c>
      <c r="G83" s="34" t="s">
        <v>98</v>
      </c>
      <c r="K83" s="62"/>
      <c r="L83" s="62"/>
      <c r="M83" s="62"/>
      <c r="N83" s="62"/>
      <c r="O83" s="62"/>
    </row>
    <row r="84" spans="1:15" ht="86.25">
      <c r="A84" s="33">
        <v>2</v>
      </c>
      <c r="B84" s="34" t="s">
        <v>107</v>
      </c>
      <c r="C84" s="35" t="s">
        <v>26</v>
      </c>
      <c r="D84" s="36">
        <v>0</v>
      </c>
      <c r="E84" s="35">
        <v>88</v>
      </c>
      <c r="F84" s="38">
        <f>E84*D84</f>
        <v>0</v>
      </c>
      <c r="G84" s="34" t="s">
        <v>108</v>
      </c>
      <c r="K84" s="62"/>
      <c r="L84" s="62"/>
      <c r="M84" s="62"/>
      <c r="N84" s="62"/>
      <c r="O84" s="62"/>
    </row>
    <row r="85" spans="1:15" ht="144" customHeight="1">
      <c r="A85" s="33">
        <v>3</v>
      </c>
      <c r="B85" s="34" t="s">
        <v>109</v>
      </c>
      <c r="C85" s="35" t="s">
        <v>26</v>
      </c>
      <c r="D85" s="36">
        <v>0</v>
      </c>
      <c r="E85" s="53">
        <v>88</v>
      </c>
      <c r="F85" s="38">
        <f>E85*D85</f>
        <v>0</v>
      </c>
      <c r="G85" s="34" t="s">
        <v>110</v>
      </c>
      <c r="K85" s="62"/>
      <c r="L85" s="62"/>
      <c r="M85" s="62"/>
      <c r="N85" s="62"/>
      <c r="O85" s="62"/>
    </row>
    <row r="86" spans="1:15" ht="114.75">
      <c r="A86" s="33">
        <v>4</v>
      </c>
      <c r="B86" s="34" t="s">
        <v>111</v>
      </c>
      <c r="C86" s="35" t="s">
        <v>26</v>
      </c>
      <c r="D86" s="36">
        <v>0</v>
      </c>
      <c r="E86" s="35">
        <v>210</v>
      </c>
      <c r="F86" s="38">
        <f>E86*D86</f>
        <v>0</v>
      </c>
      <c r="G86" s="34" t="s">
        <v>112</v>
      </c>
      <c r="K86" s="62"/>
      <c r="L86" s="62"/>
      <c r="M86" s="62"/>
      <c r="N86" s="62"/>
      <c r="O86" s="62"/>
    </row>
    <row r="87" spans="1:9" ht="28.5">
      <c r="A87" s="33">
        <v>5</v>
      </c>
      <c r="B87" s="54" t="s">
        <v>113</v>
      </c>
      <c r="C87" s="55" t="s">
        <v>37</v>
      </c>
      <c r="D87" s="56">
        <v>0</v>
      </c>
      <c r="E87" s="56">
        <v>230</v>
      </c>
      <c r="F87" s="57">
        <f>D87*E87</f>
        <v>0</v>
      </c>
      <c r="G87" s="54" t="s">
        <v>114</v>
      </c>
      <c r="H87" s="20"/>
      <c r="I87" s="20"/>
    </row>
    <row r="88" spans="1:15" ht="30">
      <c r="A88" s="33">
        <v>6</v>
      </c>
      <c r="B88" s="34" t="s">
        <v>115</v>
      </c>
      <c r="C88" s="35" t="s">
        <v>26</v>
      </c>
      <c r="D88" s="41">
        <v>0</v>
      </c>
      <c r="E88" s="35">
        <v>58</v>
      </c>
      <c r="F88" s="38">
        <f>E88*D88</f>
        <v>0</v>
      </c>
      <c r="G88" s="34" t="s">
        <v>116</v>
      </c>
      <c r="H88" s="21"/>
      <c r="K88" s="62"/>
      <c r="L88" s="62"/>
      <c r="M88" s="62"/>
      <c r="N88" s="62"/>
      <c r="O88" s="62"/>
    </row>
    <row r="89" spans="1:15" ht="28.5">
      <c r="A89" s="33">
        <v>7</v>
      </c>
      <c r="B89" s="34" t="s">
        <v>117</v>
      </c>
      <c r="C89" s="58" t="s">
        <v>118</v>
      </c>
      <c r="D89" s="59">
        <f>D85+D84-D88</f>
        <v>0</v>
      </c>
      <c r="E89" s="60">
        <v>38</v>
      </c>
      <c r="F89" s="38">
        <f>E89*D89</f>
        <v>0</v>
      </c>
      <c r="G89" s="34" t="s">
        <v>119</v>
      </c>
      <c r="K89" s="62"/>
      <c r="L89" s="62"/>
      <c r="M89" s="62"/>
      <c r="N89" s="62"/>
      <c r="O89" s="62"/>
    </row>
    <row r="90" spans="1:15" ht="18">
      <c r="A90" s="33">
        <v>8</v>
      </c>
      <c r="B90" s="34" t="s">
        <v>120</v>
      </c>
      <c r="C90" s="35" t="s">
        <v>26</v>
      </c>
      <c r="D90" s="36">
        <f>D88</f>
        <v>0</v>
      </c>
      <c r="E90" s="53">
        <v>38</v>
      </c>
      <c r="F90" s="38">
        <f>E90*D90</f>
        <v>0</v>
      </c>
      <c r="G90" s="34" t="s">
        <v>121</v>
      </c>
      <c r="K90" s="62"/>
      <c r="L90" s="62"/>
      <c r="M90" s="62"/>
      <c r="N90" s="62"/>
      <c r="O90" s="62"/>
    </row>
    <row r="91" spans="1:15" ht="15">
      <c r="A91" s="33"/>
      <c r="B91" s="45"/>
      <c r="C91" s="43"/>
      <c r="D91" s="46"/>
      <c r="E91" s="47" t="s">
        <v>89</v>
      </c>
      <c r="F91" s="48">
        <f>SUM(F83:F90)</f>
        <v>0</v>
      </c>
      <c r="G91" s="92"/>
      <c r="K91" s="62"/>
      <c r="L91" s="62"/>
      <c r="M91" s="62"/>
      <c r="N91" s="62"/>
      <c r="O91" s="62"/>
    </row>
    <row r="92" spans="1:15" ht="17.25">
      <c r="A92" s="30" t="s">
        <v>15</v>
      </c>
      <c r="B92" s="31" t="s">
        <v>16</v>
      </c>
      <c r="C92" s="30" t="s">
        <v>17</v>
      </c>
      <c r="D92" s="30" t="s">
        <v>18</v>
      </c>
      <c r="E92" s="30" t="s">
        <v>19</v>
      </c>
      <c r="F92" s="30" t="s">
        <v>20</v>
      </c>
      <c r="G92" s="31" t="s">
        <v>21</v>
      </c>
      <c r="H92" s="2"/>
      <c r="I92" s="52" t="s">
        <v>22</v>
      </c>
      <c r="K92" s="62"/>
      <c r="L92" s="62"/>
      <c r="M92" s="62"/>
      <c r="N92" s="62"/>
      <c r="O92" s="62"/>
    </row>
    <row r="93" spans="1:7" ht="15">
      <c r="A93" s="32" t="s">
        <v>122</v>
      </c>
      <c r="B93" s="114" t="s">
        <v>123</v>
      </c>
      <c r="C93" s="115"/>
      <c r="D93" s="115"/>
      <c r="E93" s="115"/>
      <c r="F93" s="115"/>
      <c r="G93" s="116"/>
    </row>
    <row r="94" spans="1:10" s="2" customFormat="1" ht="28.5">
      <c r="A94" s="33">
        <v>1</v>
      </c>
      <c r="B94" s="34" t="s">
        <v>124</v>
      </c>
      <c r="C94" s="35" t="s">
        <v>37</v>
      </c>
      <c r="D94" s="36">
        <v>0</v>
      </c>
      <c r="E94" s="35">
        <v>90</v>
      </c>
      <c r="F94" s="38">
        <f>E94*D94</f>
        <v>0</v>
      </c>
      <c r="G94" s="34" t="s">
        <v>85</v>
      </c>
      <c r="H94"/>
      <c r="I94"/>
      <c r="J94"/>
    </row>
    <row r="95" spans="1:7" ht="15">
      <c r="A95" s="33">
        <v>2</v>
      </c>
      <c r="B95" s="34" t="s">
        <v>125</v>
      </c>
      <c r="C95" s="35" t="s">
        <v>58</v>
      </c>
      <c r="D95" s="36">
        <v>0</v>
      </c>
      <c r="E95" s="35">
        <v>400</v>
      </c>
      <c r="F95" s="38">
        <f>E95*D95</f>
        <v>0</v>
      </c>
      <c r="G95" s="34" t="s">
        <v>126</v>
      </c>
    </row>
    <row r="96" spans="1:7" ht="100.5">
      <c r="A96" s="33">
        <v>3</v>
      </c>
      <c r="B96" s="34" t="s">
        <v>107</v>
      </c>
      <c r="C96" s="35" t="s">
        <v>26</v>
      </c>
      <c r="D96" s="36">
        <v>0</v>
      </c>
      <c r="E96" s="35">
        <v>88</v>
      </c>
      <c r="F96" s="38">
        <f aca="true" t="shared" si="4" ref="F96:F109">E96*D96</f>
        <v>0</v>
      </c>
      <c r="G96" s="34" t="s">
        <v>127</v>
      </c>
    </row>
    <row r="97" spans="1:7" ht="144">
      <c r="A97" s="33">
        <v>4</v>
      </c>
      <c r="B97" s="34" t="s">
        <v>128</v>
      </c>
      <c r="C97" s="35" t="s">
        <v>26</v>
      </c>
      <c r="D97" s="36">
        <v>0</v>
      </c>
      <c r="E97" s="35">
        <v>88</v>
      </c>
      <c r="F97" s="38">
        <f t="shared" si="4"/>
        <v>0</v>
      </c>
      <c r="G97" s="34" t="s">
        <v>129</v>
      </c>
    </row>
    <row r="98" spans="1:7" ht="86.25">
      <c r="A98" s="33">
        <v>5</v>
      </c>
      <c r="B98" s="34" t="s">
        <v>130</v>
      </c>
      <c r="C98" s="35" t="s">
        <v>26</v>
      </c>
      <c r="D98" s="36">
        <v>0</v>
      </c>
      <c r="E98" s="35">
        <v>120</v>
      </c>
      <c r="F98" s="38">
        <f t="shared" si="4"/>
        <v>0</v>
      </c>
      <c r="G98" s="34" t="s">
        <v>131</v>
      </c>
    </row>
    <row r="99" spans="1:7" ht="114.75">
      <c r="A99" s="33">
        <v>6</v>
      </c>
      <c r="B99" s="34" t="s">
        <v>132</v>
      </c>
      <c r="C99" s="35" t="s">
        <v>26</v>
      </c>
      <c r="D99" s="36">
        <v>0</v>
      </c>
      <c r="E99" s="35">
        <v>210</v>
      </c>
      <c r="F99" s="38">
        <f t="shared" si="4"/>
        <v>0</v>
      </c>
      <c r="G99" s="34" t="s">
        <v>133</v>
      </c>
    </row>
    <row r="100" spans="1:7" ht="114.75">
      <c r="A100" s="33">
        <v>7</v>
      </c>
      <c r="B100" s="34" t="s">
        <v>134</v>
      </c>
      <c r="C100" s="35" t="s">
        <v>26</v>
      </c>
      <c r="D100" s="36">
        <v>0</v>
      </c>
      <c r="E100" s="35">
        <v>250</v>
      </c>
      <c r="F100" s="38">
        <f t="shared" si="4"/>
        <v>0</v>
      </c>
      <c r="G100" s="34" t="s">
        <v>135</v>
      </c>
    </row>
    <row r="101" spans="1:7" ht="28.5">
      <c r="A101" s="33">
        <v>8</v>
      </c>
      <c r="B101" s="34" t="s">
        <v>136</v>
      </c>
      <c r="C101" s="35" t="s">
        <v>37</v>
      </c>
      <c r="D101" s="41">
        <v>0</v>
      </c>
      <c r="E101" s="35">
        <v>40</v>
      </c>
      <c r="F101" s="38">
        <f t="shared" si="4"/>
        <v>0</v>
      </c>
      <c r="G101" s="34" t="s">
        <v>137</v>
      </c>
    </row>
    <row r="102" spans="1:8" ht="44.25">
      <c r="A102" s="33">
        <v>9</v>
      </c>
      <c r="B102" s="34" t="s">
        <v>138</v>
      </c>
      <c r="C102" s="35" t="s">
        <v>26</v>
      </c>
      <c r="D102" s="36">
        <f>D96+D97</f>
        <v>0</v>
      </c>
      <c r="E102" s="35">
        <v>58</v>
      </c>
      <c r="F102" s="38">
        <f t="shared" si="4"/>
        <v>0</v>
      </c>
      <c r="G102" s="34" t="s">
        <v>116</v>
      </c>
      <c r="H102" s="21"/>
    </row>
    <row r="103" spans="1:8" ht="15">
      <c r="A103" s="33">
        <v>10</v>
      </c>
      <c r="B103" s="34" t="s">
        <v>139</v>
      </c>
      <c r="C103" s="35" t="s">
        <v>80</v>
      </c>
      <c r="D103" s="36">
        <v>0</v>
      </c>
      <c r="E103" s="35">
        <v>58</v>
      </c>
      <c r="F103" s="38">
        <f t="shared" si="4"/>
        <v>0</v>
      </c>
      <c r="G103" s="34" t="s">
        <v>140</v>
      </c>
      <c r="H103" s="21"/>
    </row>
    <row r="104" spans="1:8" ht="28.5">
      <c r="A104" s="33">
        <v>11</v>
      </c>
      <c r="B104" s="34" t="s">
        <v>141</v>
      </c>
      <c r="C104" s="35" t="s">
        <v>80</v>
      </c>
      <c r="D104" s="41">
        <v>0</v>
      </c>
      <c r="E104" s="35">
        <v>58</v>
      </c>
      <c r="F104" s="38">
        <f t="shared" si="4"/>
        <v>0</v>
      </c>
      <c r="G104" s="34" t="s">
        <v>142</v>
      </c>
      <c r="H104" s="21"/>
    </row>
    <row r="105" spans="1:7" ht="18">
      <c r="A105" s="33">
        <v>12</v>
      </c>
      <c r="B105" s="34" t="s">
        <v>120</v>
      </c>
      <c r="C105" s="35" t="s">
        <v>26</v>
      </c>
      <c r="D105" s="36">
        <f>D102</f>
        <v>0</v>
      </c>
      <c r="E105" s="53">
        <v>38</v>
      </c>
      <c r="F105" s="38">
        <f t="shared" si="4"/>
        <v>0</v>
      </c>
      <c r="G105" s="34" t="s">
        <v>121</v>
      </c>
    </row>
    <row r="106" spans="1:7" ht="28.5">
      <c r="A106" s="33">
        <v>13</v>
      </c>
      <c r="B106" s="34" t="s">
        <v>143</v>
      </c>
      <c r="C106" s="35" t="s">
        <v>26</v>
      </c>
      <c r="D106" s="36">
        <v>0</v>
      </c>
      <c r="E106" s="61">
        <v>295</v>
      </c>
      <c r="F106" s="38">
        <f t="shared" si="4"/>
        <v>0</v>
      </c>
      <c r="G106" s="42" t="s">
        <v>144</v>
      </c>
    </row>
    <row r="107" spans="1:7" ht="28.5">
      <c r="A107" s="33">
        <v>14</v>
      </c>
      <c r="B107" s="34" t="s">
        <v>145</v>
      </c>
      <c r="C107" s="35" t="s">
        <v>26</v>
      </c>
      <c r="D107" s="36">
        <v>0</v>
      </c>
      <c r="E107" s="61">
        <v>350</v>
      </c>
      <c r="F107" s="38">
        <f t="shared" si="4"/>
        <v>0</v>
      </c>
      <c r="G107" s="42" t="s">
        <v>144</v>
      </c>
    </row>
    <row r="108" spans="1:7" ht="18">
      <c r="A108" s="33">
        <v>15</v>
      </c>
      <c r="B108" s="34" t="s">
        <v>146</v>
      </c>
      <c r="C108" s="35" t="s">
        <v>26</v>
      </c>
      <c r="D108" s="36">
        <v>0</v>
      </c>
      <c r="E108" s="61">
        <v>90</v>
      </c>
      <c r="F108" s="38">
        <f t="shared" si="4"/>
        <v>0</v>
      </c>
      <c r="G108" s="42" t="s">
        <v>147</v>
      </c>
    </row>
    <row r="109" spans="1:7" ht="28.5">
      <c r="A109" s="33">
        <v>16</v>
      </c>
      <c r="B109" s="34" t="s">
        <v>148</v>
      </c>
      <c r="C109" s="35" t="s">
        <v>26</v>
      </c>
      <c r="D109" s="36">
        <v>0</v>
      </c>
      <c r="E109" s="35">
        <v>200</v>
      </c>
      <c r="F109" s="38">
        <f t="shared" si="4"/>
        <v>0</v>
      </c>
      <c r="G109" s="34" t="s">
        <v>149</v>
      </c>
    </row>
    <row r="110" spans="1:10" ht="17.25">
      <c r="A110" s="33"/>
      <c r="B110" s="45"/>
      <c r="C110" s="43"/>
      <c r="D110" s="46"/>
      <c r="E110" s="47" t="s">
        <v>89</v>
      </c>
      <c r="F110" s="48">
        <f>SUM(F94:F109)</f>
        <v>0</v>
      </c>
      <c r="G110" s="49"/>
      <c r="J110" s="2"/>
    </row>
    <row r="111" spans="1:9" ht="17.25">
      <c r="A111" s="30" t="s">
        <v>15</v>
      </c>
      <c r="B111" s="31" t="s">
        <v>16</v>
      </c>
      <c r="C111" s="30" t="s">
        <v>17</v>
      </c>
      <c r="D111" s="30" t="s">
        <v>18</v>
      </c>
      <c r="E111" s="30" t="s">
        <v>19</v>
      </c>
      <c r="F111" s="30" t="s">
        <v>20</v>
      </c>
      <c r="G111" s="31" t="s">
        <v>21</v>
      </c>
      <c r="H111" s="2"/>
      <c r="I111" s="52" t="s">
        <v>22</v>
      </c>
    </row>
    <row r="112" spans="1:7" ht="15">
      <c r="A112" s="32" t="s">
        <v>150</v>
      </c>
      <c r="B112" s="114" t="s">
        <v>151</v>
      </c>
      <c r="C112" s="115"/>
      <c r="D112" s="115"/>
      <c r="E112" s="115"/>
      <c r="F112" s="115"/>
      <c r="G112" s="116"/>
    </row>
    <row r="113" spans="1:7" ht="28.5">
      <c r="A113" s="33">
        <v>1</v>
      </c>
      <c r="B113" s="34" t="s">
        <v>84</v>
      </c>
      <c r="C113" s="35" t="s">
        <v>37</v>
      </c>
      <c r="D113" s="36">
        <v>0</v>
      </c>
      <c r="E113" s="35">
        <v>90</v>
      </c>
      <c r="F113" s="38">
        <f>E113*D113</f>
        <v>0</v>
      </c>
      <c r="G113" s="34" t="s">
        <v>85</v>
      </c>
    </row>
    <row r="114" spans="1:7" ht="72">
      <c r="A114" s="33">
        <v>2</v>
      </c>
      <c r="B114" s="34" t="s">
        <v>152</v>
      </c>
      <c r="C114" s="35" t="s">
        <v>26</v>
      </c>
      <c r="D114" s="36">
        <v>0</v>
      </c>
      <c r="E114" s="35">
        <v>48</v>
      </c>
      <c r="F114" s="38">
        <f aca="true" t="shared" si="5" ref="F114:F121">E114*D114</f>
        <v>0</v>
      </c>
      <c r="G114" s="34" t="s">
        <v>153</v>
      </c>
    </row>
    <row r="115" spans="1:7" ht="72">
      <c r="A115" s="33">
        <v>3</v>
      </c>
      <c r="B115" s="34" t="s">
        <v>154</v>
      </c>
      <c r="C115" s="35" t="s">
        <v>26</v>
      </c>
      <c r="D115" s="36">
        <f>D114</f>
        <v>0</v>
      </c>
      <c r="E115" s="40">
        <v>10</v>
      </c>
      <c r="F115" s="38">
        <f t="shared" si="5"/>
        <v>0</v>
      </c>
      <c r="G115" s="39" t="s">
        <v>155</v>
      </c>
    </row>
    <row r="116" spans="1:7" ht="100.5">
      <c r="A116" s="33">
        <v>4</v>
      </c>
      <c r="B116" s="34" t="s">
        <v>156</v>
      </c>
      <c r="C116" s="35" t="s">
        <v>26</v>
      </c>
      <c r="D116" s="36">
        <v>0</v>
      </c>
      <c r="E116" s="35">
        <v>88</v>
      </c>
      <c r="F116" s="38">
        <f t="shared" si="5"/>
        <v>0</v>
      </c>
      <c r="G116" s="34" t="s">
        <v>157</v>
      </c>
    </row>
    <row r="117" spans="1:7" ht="114.75">
      <c r="A117" s="33">
        <v>5</v>
      </c>
      <c r="B117" s="34" t="s">
        <v>128</v>
      </c>
      <c r="C117" s="35" t="s">
        <v>26</v>
      </c>
      <c r="D117" s="36">
        <v>0</v>
      </c>
      <c r="E117" s="53">
        <v>88</v>
      </c>
      <c r="F117" s="38">
        <f t="shared" si="5"/>
        <v>0</v>
      </c>
      <c r="G117" s="34" t="s">
        <v>158</v>
      </c>
    </row>
    <row r="118" spans="1:8" ht="28.5">
      <c r="A118" s="33">
        <v>6</v>
      </c>
      <c r="B118" s="34" t="s">
        <v>159</v>
      </c>
      <c r="C118" s="35" t="s">
        <v>26</v>
      </c>
      <c r="D118" s="41">
        <f>D116</f>
        <v>0</v>
      </c>
      <c r="E118" s="35">
        <v>58</v>
      </c>
      <c r="F118" s="38">
        <f t="shared" si="5"/>
        <v>0</v>
      </c>
      <c r="G118" s="34" t="s">
        <v>116</v>
      </c>
      <c r="H118" s="21"/>
    </row>
    <row r="119" spans="1:7" ht="18">
      <c r="A119" s="33">
        <v>7</v>
      </c>
      <c r="B119" s="34" t="s">
        <v>120</v>
      </c>
      <c r="C119" s="35" t="s">
        <v>26</v>
      </c>
      <c r="D119" s="36">
        <f>D118</f>
        <v>0</v>
      </c>
      <c r="E119" s="53">
        <v>38</v>
      </c>
      <c r="F119" s="38">
        <f t="shared" si="5"/>
        <v>0</v>
      </c>
      <c r="G119" s="34" t="s">
        <v>121</v>
      </c>
    </row>
    <row r="120" spans="1:7" ht="15">
      <c r="A120" s="33">
        <v>8</v>
      </c>
      <c r="B120" s="34" t="s">
        <v>160</v>
      </c>
      <c r="C120" s="35" t="s">
        <v>58</v>
      </c>
      <c r="D120" s="36">
        <v>0</v>
      </c>
      <c r="E120" s="35">
        <v>250</v>
      </c>
      <c r="F120" s="38">
        <f t="shared" si="5"/>
        <v>0</v>
      </c>
      <c r="G120" s="34" t="s">
        <v>161</v>
      </c>
    </row>
    <row r="121" spans="1:7" ht="28.5">
      <c r="A121" s="33">
        <v>9</v>
      </c>
      <c r="B121" s="34" t="s">
        <v>162</v>
      </c>
      <c r="C121" s="35" t="s">
        <v>37</v>
      </c>
      <c r="D121" s="36">
        <v>0</v>
      </c>
      <c r="E121" s="53">
        <v>120</v>
      </c>
      <c r="F121" s="38">
        <f t="shared" si="5"/>
        <v>0</v>
      </c>
      <c r="G121" s="34" t="s">
        <v>163</v>
      </c>
    </row>
    <row r="122" spans="1:7" ht="15">
      <c r="A122" s="33"/>
      <c r="B122" s="45"/>
      <c r="C122" s="43"/>
      <c r="D122" s="46"/>
      <c r="E122" s="47" t="s">
        <v>89</v>
      </c>
      <c r="F122" s="48">
        <f>SUM(F113:F121)</f>
        <v>0</v>
      </c>
      <c r="G122" s="49"/>
    </row>
    <row r="123" spans="1:9" ht="17.25">
      <c r="A123" s="30" t="s">
        <v>15</v>
      </c>
      <c r="B123" s="31" t="s">
        <v>16</v>
      </c>
      <c r="C123" s="30" t="s">
        <v>17</v>
      </c>
      <c r="D123" s="30" t="s">
        <v>18</v>
      </c>
      <c r="E123" s="30" t="s">
        <v>19</v>
      </c>
      <c r="F123" s="30" t="s">
        <v>20</v>
      </c>
      <c r="G123" s="31" t="s">
        <v>21</v>
      </c>
      <c r="H123" s="2"/>
      <c r="I123" s="52" t="s">
        <v>22</v>
      </c>
    </row>
    <row r="124" spans="1:7" ht="15">
      <c r="A124" s="32" t="s">
        <v>164</v>
      </c>
      <c r="B124" s="114" t="s">
        <v>165</v>
      </c>
      <c r="C124" s="115"/>
      <c r="D124" s="115"/>
      <c r="E124" s="115"/>
      <c r="F124" s="115"/>
      <c r="G124" s="116"/>
    </row>
    <row r="125" spans="1:7" ht="15">
      <c r="A125" s="33">
        <v>1</v>
      </c>
      <c r="B125" s="34" t="s">
        <v>166</v>
      </c>
      <c r="C125" s="35" t="s">
        <v>71</v>
      </c>
      <c r="D125" s="36">
        <v>0</v>
      </c>
      <c r="E125" s="35">
        <v>10</v>
      </c>
      <c r="F125" s="38">
        <f aca="true" t="shared" si="6" ref="F125:F130">E125*D125</f>
        <v>0</v>
      </c>
      <c r="G125" s="42" t="s">
        <v>167</v>
      </c>
    </row>
    <row r="126" spans="1:7" ht="15">
      <c r="A126" s="33">
        <v>2</v>
      </c>
      <c r="B126" s="34" t="s">
        <v>168</v>
      </c>
      <c r="C126" s="35" t="s">
        <v>58</v>
      </c>
      <c r="D126" s="36">
        <v>0</v>
      </c>
      <c r="E126" s="35">
        <v>380</v>
      </c>
      <c r="F126" s="38">
        <f t="shared" si="6"/>
        <v>0</v>
      </c>
      <c r="G126" s="42" t="s">
        <v>169</v>
      </c>
    </row>
    <row r="127" spans="1:10" s="20" customFormat="1" ht="15">
      <c r="A127" s="33">
        <v>3</v>
      </c>
      <c r="B127" s="34" t="s">
        <v>170</v>
      </c>
      <c r="C127" s="35" t="s">
        <v>58</v>
      </c>
      <c r="D127" s="36">
        <v>0</v>
      </c>
      <c r="E127" s="53">
        <v>380</v>
      </c>
      <c r="F127" s="38">
        <f t="shared" si="6"/>
        <v>0</v>
      </c>
      <c r="G127" s="42" t="s">
        <v>171</v>
      </c>
      <c r="H127"/>
      <c r="I127"/>
      <c r="J127"/>
    </row>
    <row r="128" spans="1:8" ht="82.5" customHeight="1">
      <c r="A128" s="33">
        <v>4</v>
      </c>
      <c r="B128" s="34" t="s">
        <v>172</v>
      </c>
      <c r="C128" s="35" t="s">
        <v>58</v>
      </c>
      <c r="D128" s="36">
        <v>0</v>
      </c>
      <c r="E128" s="35">
        <v>500</v>
      </c>
      <c r="F128" s="38">
        <f t="shared" si="6"/>
        <v>0</v>
      </c>
      <c r="G128" s="42" t="s">
        <v>173</v>
      </c>
      <c r="H128" s="21"/>
    </row>
    <row r="129" spans="1:8" ht="28.5">
      <c r="A129" s="33">
        <v>5</v>
      </c>
      <c r="B129" s="34" t="s">
        <v>174</v>
      </c>
      <c r="C129" s="35" t="s">
        <v>58</v>
      </c>
      <c r="D129" s="36">
        <v>0</v>
      </c>
      <c r="E129" s="35">
        <v>450</v>
      </c>
      <c r="F129" s="38">
        <f t="shared" si="6"/>
        <v>0</v>
      </c>
      <c r="G129" s="42" t="s">
        <v>175</v>
      </c>
      <c r="H129" s="21"/>
    </row>
    <row r="130" spans="1:8" ht="89.25" customHeight="1">
      <c r="A130" s="33">
        <v>6</v>
      </c>
      <c r="B130" s="34" t="s">
        <v>176</v>
      </c>
      <c r="C130" s="35" t="s">
        <v>58</v>
      </c>
      <c r="D130" s="36">
        <v>0</v>
      </c>
      <c r="E130" s="35">
        <v>400</v>
      </c>
      <c r="F130" s="38">
        <f t="shared" si="6"/>
        <v>0</v>
      </c>
      <c r="G130" s="42" t="s">
        <v>177</v>
      </c>
      <c r="H130" s="21"/>
    </row>
    <row r="131" spans="1:8" ht="15">
      <c r="A131" s="33">
        <v>7</v>
      </c>
      <c r="B131" s="34" t="s">
        <v>178</v>
      </c>
      <c r="C131" s="35" t="s">
        <v>58</v>
      </c>
      <c r="D131" s="36">
        <v>0</v>
      </c>
      <c r="E131" s="35" t="s">
        <v>179</v>
      </c>
      <c r="F131" s="38">
        <v>0</v>
      </c>
      <c r="G131" s="42" t="s">
        <v>180</v>
      </c>
      <c r="H131" s="21"/>
    </row>
    <row r="132" spans="1:10" ht="138.75" customHeight="1">
      <c r="A132" s="33">
        <v>8</v>
      </c>
      <c r="B132" s="34" t="s">
        <v>181</v>
      </c>
      <c r="C132" s="35" t="s">
        <v>58</v>
      </c>
      <c r="D132" s="36">
        <v>0</v>
      </c>
      <c r="E132" s="35">
        <v>600</v>
      </c>
      <c r="F132" s="38">
        <f>E132*D132</f>
        <v>0</v>
      </c>
      <c r="G132" s="34" t="s">
        <v>182</v>
      </c>
      <c r="J132" s="2"/>
    </row>
    <row r="133" spans="1:7" s="23" customFormat="1" ht="409.5" customHeight="1">
      <c r="A133" s="33">
        <v>9</v>
      </c>
      <c r="B133" s="34" t="s">
        <v>183</v>
      </c>
      <c r="C133" s="43" t="s">
        <v>26</v>
      </c>
      <c r="D133" s="36">
        <v>0</v>
      </c>
      <c r="E133" s="53">
        <v>265</v>
      </c>
      <c r="F133" s="38">
        <f>E133*D133</f>
        <v>0</v>
      </c>
      <c r="G133" s="34" t="s">
        <v>184</v>
      </c>
    </row>
    <row r="134" spans="1:7" ht="15">
      <c r="A134" s="33"/>
      <c r="B134" s="45"/>
      <c r="C134" s="43"/>
      <c r="D134" s="46"/>
      <c r="E134" s="47" t="s">
        <v>89</v>
      </c>
      <c r="F134" s="48">
        <f>SUM(F125:F133)</f>
        <v>0</v>
      </c>
      <c r="G134" s="49"/>
    </row>
    <row r="135" spans="1:9" ht="17.25">
      <c r="A135" s="30" t="s">
        <v>15</v>
      </c>
      <c r="B135" s="63" t="s">
        <v>16</v>
      </c>
      <c r="C135" s="30" t="s">
        <v>17</v>
      </c>
      <c r="D135" s="30" t="s">
        <v>18</v>
      </c>
      <c r="E135" s="30" t="s">
        <v>19</v>
      </c>
      <c r="F135" s="30" t="s">
        <v>20</v>
      </c>
      <c r="G135" s="63" t="s">
        <v>21</v>
      </c>
      <c r="H135" s="2"/>
      <c r="I135" s="52" t="s">
        <v>22</v>
      </c>
    </row>
    <row r="136" spans="1:10" ht="15">
      <c r="A136" s="32" t="s">
        <v>185</v>
      </c>
      <c r="B136" s="114" t="s">
        <v>186</v>
      </c>
      <c r="C136" s="115"/>
      <c r="D136" s="115"/>
      <c r="E136" s="115"/>
      <c r="F136" s="115"/>
      <c r="G136" s="116"/>
      <c r="J136" s="73"/>
    </row>
    <row r="137" spans="1:10" s="2" customFormat="1" ht="17.25">
      <c r="A137" s="33"/>
      <c r="B137" s="64" t="s">
        <v>187</v>
      </c>
      <c r="C137" s="35"/>
      <c r="D137" s="65"/>
      <c r="E137" s="35"/>
      <c r="F137" s="65"/>
      <c r="G137" s="64"/>
      <c r="H137"/>
      <c r="I137"/>
      <c r="J137"/>
    </row>
    <row r="138" spans="1:8" ht="28.5">
      <c r="A138" s="33">
        <v>1</v>
      </c>
      <c r="B138" s="34" t="s">
        <v>188</v>
      </c>
      <c r="C138" s="35" t="s">
        <v>58</v>
      </c>
      <c r="D138" s="36">
        <v>0</v>
      </c>
      <c r="E138" s="61" t="s">
        <v>189</v>
      </c>
      <c r="F138" s="38">
        <v>0</v>
      </c>
      <c r="G138" s="42" t="s">
        <v>190</v>
      </c>
      <c r="H138" s="21"/>
    </row>
    <row r="139" spans="1:8" s="24" customFormat="1" ht="28.5">
      <c r="A139" s="33">
        <v>2</v>
      </c>
      <c r="B139" s="34" t="s">
        <v>191</v>
      </c>
      <c r="C139" s="43" t="s">
        <v>26</v>
      </c>
      <c r="D139" s="41">
        <f>D133</f>
        <v>0</v>
      </c>
      <c r="E139" s="60">
        <v>10</v>
      </c>
      <c r="F139" s="66">
        <v>0</v>
      </c>
      <c r="G139" s="42" t="s">
        <v>192</v>
      </c>
      <c r="H139" s="24">
        <v>-580</v>
      </c>
    </row>
    <row r="140" spans="1:7" ht="42.75">
      <c r="A140" s="33">
        <v>3</v>
      </c>
      <c r="B140" s="34" t="s">
        <v>193</v>
      </c>
      <c r="C140" s="35" t="s">
        <v>80</v>
      </c>
      <c r="D140" s="36">
        <v>0</v>
      </c>
      <c r="E140" s="61">
        <v>40</v>
      </c>
      <c r="F140" s="38">
        <f aca="true" t="shared" si="7" ref="F140:F148">D140*E140</f>
        <v>0</v>
      </c>
      <c r="G140" s="42" t="s">
        <v>194</v>
      </c>
    </row>
    <row r="141" spans="1:7" ht="15">
      <c r="A141" s="33">
        <v>4</v>
      </c>
      <c r="B141" s="34" t="s">
        <v>195</v>
      </c>
      <c r="C141" s="35" t="s">
        <v>80</v>
      </c>
      <c r="D141" s="36">
        <v>0</v>
      </c>
      <c r="E141" s="61">
        <v>98</v>
      </c>
      <c r="F141" s="38">
        <f t="shared" si="7"/>
        <v>0</v>
      </c>
      <c r="G141" s="42" t="s">
        <v>196</v>
      </c>
    </row>
    <row r="142" spans="1:7" ht="42.75">
      <c r="A142" s="33">
        <v>5</v>
      </c>
      <c r="B142" s="34" t="s">
        <v>197</v>
      </c>
      <c r="C142" s="43" t="s">
        <v>26</v>
      </c>
      <c r="D142" s="36">
        <f>D84+D96+D116</f>
        <v>0</v>
      </c>
      <c r="E142" s="61">
        <v>20</v>
      </c>
      <c r="F142" s="38">
        <f t="shared" si="7"/>
        <v>0</v>
      </c>
      <c r="G142" s="42" t="s">
        <v>198</v>
      </c>
    </row>
    <row r="143" spans="1:7" ht="57">
      <c r="A143" s="33">
        <v>6</v>
      </c>
      <c r="B143" s="34" t="s">
        <v>199</v>
      </c>
      <c r="C143" s="35" t="s">
        <v>26</v>
      </c>
      <c r="D143" s="36">
        <v>0</v>
      </c>
      <c r="E143" s="60">
        <v>12</v>
      </c>
      <c r="F143" s="38">
        <f t="shared" si="7"/>
        <v>0</v>
      </c>
      <c r="G143" s="42" t="s">
        <v>200</v>
      </c>
    </row>
    <row r="144" spans="1:7" ht="18">
      <c r="A144" s="33">
        <v>6</v>
      </c>
      <c r="B144" s="34" t="s">
        <v>201</v>
      </c>
      <c r="C144" s="35" t="s">
        <v>26</v>
      </c>
      <c r="D144" s="36">
        <f>D21+D23+D57+D59+D66+D68+D75+D77</f>
        <v>0</v>
      </c>
      <c r="E144" s="60">
        <v>-5</v>
      </c>
      <c r="F144" s="38">
        <f t="shared" si="7"/>
        <v>0</v>
      </c>
      <c r="G144" s="42"/>
    </row>
    <row r="145" spans="1:7" ht="28.5">
      <c r="A145" s="33">
        <v>7</v>
      </c>
      <c r="B145" s="34" t="s">
        <v>202</v>
      </c>
      <c r="C145" s="35" t="s">
        <v>58</v>
      </c>
      <c r="D145" s="36">
        <v>0</v>
      </c>
      <c r="E145" s="60">
        <v>400</v>
      </c>
      <c r="F145" s="38">
        <f t="shared" si="7"/>
        <v>0</v>
      </c>
      <c r="G145" s="42" t="s">
        <v>203</v>
      </c>
    </row>
    <row r="146" spans="1:9" ht="18">
      <c r="A146" s="33">
        <v>8</v>
      </c>
      <c r="B146" s="34" t="s">
        <v>204</v>
      </c>
      <c r="C146" s="35" t="s">
        <v>26</v>
      </c>
      <c r="D146" s="36">
        <v>0</v>
      </c>
      <c r="E146" s="60">
        <v>13</v>
      </c>
      <c r="F146" s="38">
        <f t="shared" si="7"/>
        <v>0</v>
      </c>
      <c r="G146" s="42" t="s">
        <v>205</v>
      </c>
      <c r="H146" s="67"/>
      <c r="I146" s="67"/>
    </row>
    <row r="147" spans="1:9" ht="28.5">
      <c r="A147" s="33">
        <v>9</v>
      </c>
      <c r="B147" s="34" t="s">
        <v>206</v>
      </c>
      <c r="C147" s="35" t="s">
        <v>58</v>
      </c>
      <c r="D147" s="36">
        <v>0</v>
      </c>
      <c r="E147" s="60">
        <v>800</v>
      </c>
      <c r="F147" s="38">
        <f t="shared" si="7"/>
        <v>0</v>
      </c>
      <c r="G147" s="42" t="s">
        <v>207</v>
      </c>
      <c r="H147" s="67"/>
      <c r="I147" s="67"/>
    </row>
    <row r="148" spans="1:9" ht="42.75">
      <c r="A148" s="33">
        <v>10</v>
      </c>
      <c r="B148" s="68" t="s">
        <v>208</v>
      </c>
      <c r="C148" s="43" t="s">
        <v>26</v>
      </c>
      <c r="D148" s="36">
        <v>0</v>
      </c>
      <c r="E148" s="69">
        <v>230</v>
      </c>
      <c r="F148" s="38">
        <f t="shared" si="7"/>
        <v>0</v>
      </c>
      <c r="G148" s="68" t="s">
        <v>209</v>
      </c>
      <c r="H148" s="20"/>
      <c r="I148" s="20"/>
    </row>
    <row r="149" spans="1:9" ht="57">
      <c r="A149" s="33">
        <v>11</v>
      </c>
      <c r="B149" s="68" t="s">
        <v>210</v>
      </c>
      <c r="C149" s="43" t="s">
        <v>26</v>
      </c>
      <c r="D149" s="36">
        <v>0</v>
      </c>
      <c r="E149" s="69">
        <v>178</v>
      </c>
      <c r="F149" s="38">
        <f>D149*E149</f>
        <v>0</v>
      </c>
      <c r="G149" s="68" t="s">
        <v>211</v>
      </c>
      <c r="H149" s="20"/>
      <c r="I149" s="20"/>
    </row>
    <row r="150" spans="1:9" ht="42.75">
      <c r="A150" s="33">
        <v>12</v>
      </c>
      <c r="B150" s="68" t="s">
        <v>212</v>
      </c>
      <c r="C150" s="43" t="s">
        <v>37</v>
      </c>
      <c r="D150" s="36">
        <v>0</v>
      </c>
      <c r="E150" s="69">
        <v>95</v>
      </c>
      <c r="F150" s="38">
        <f>D150*E150</f>
        <v>0</v>
      </c>
      <c r="G150" s="68" t="s">
        <v>213</v>
      </c>
      <c r="H150" s="20"/>
      <c r="I150" s="20"/>
    </row>
    <row r="151" spans="1:9" ht="42.75">
      <c r="A151" s="33">
        <v>13</v>
      </c>
      <c r="B151" s="68" t="s">
        <v>214</v>
      </c>
      <c r="C151" s="43" t="s">
        <v>26</v>
      </c>
      <c r="D151" s="36">
        <v>0</v>
      </c>
      <c r="E151" s="69">
        <v>238</v>
      </c>
      <c r="F151" s="38">
        <f>D151*E151</f>
        <v>0</v>
      </c>
      <c r="G151" s="68" t="s">
        <v>215</v>
      </c>
      <c r="H151" s="20"/>
      <c r="I151" s="20"/>
    </row>
    <row r="152" spans="1:7" ht="42.75">
      <c r="A152" s="33">
        <v>14</v>
      </c>
      <c r="B152" s="34" t="s">
        <v>216</v>
      </c>
      <c r="C152" s="35" t="s">
        <v>26</v>
      </c>
      <c r="D152" s="36">
        <f>D149*2</f>
        <v>0</v>
      </c>
      <c r="E152" s="61">
        <v>20</v>
      </c>
      <c r="F152" s="38">
        <f>D152*E152</f>
        <v>0</v>
      </c>
      <c r="G152" s="42" t="s">
        <v>217</v>
      </c>
    </row>
    <row r="153" spans="1:7" ht="28.5">
      <c r="A153" s="33">
        <v>15</v>
      </c>
      <c r="B153" s="34" t="s">
        <v>218</v>
      </c>
      <c r="C153" s="35" t="s">
        <v>26</v>
      </c>
      <c r="D153" s="36">
        <v>0</v>
      </c>
      <c r="E153" s="60">
        <v>58</v>
      </c>
      <c r="F153" s="38">
        <f>D153*E153</f>
        <v>0</v>
      </c>
      <c r="G153" s="42" t="s">
        <v>219</v>
      </c>
    </row>
    <row r="154" spans="1:7" s="155" customFormat="1" ht="42.75">
      <c r="A154" s="150">
        <v>16</v>
      </c>
      <c r="B154" s="151" t="s">
        <v>220</v>
      </c>
      <c r="C154" s="53" t="s">
        <v>26</v>
      </c>
      <c r="D154" s="152">
        <f>D20+D56+D65+D74</f>
        <v>0</v>
      </c>
      <c r="E154" s="60">
        <v>58</v>
      </c>
      <c r="F154" s="153">
        <v>0</v>
      </c>
      <c r="G154" s="154" t="s">
        <v>219</v>
      </c>
    </row>
    <row r="155" spans="1:7" s="155" customFormat="1" ht="28.5">
      <c r="A155" s="150">
        <v>16</v>
      </c>
      <c r="B155" s="151" t="s">
        <v>221</v>
      </c>
      <c r="C155" s="53" t="s">
        <v>26</v>
      </c>
      <c r="D155" s="152">
        <v>0</v>
      </c>
      <c r="E155" s="60">
        <v>58</v>
      </c>
      <c r="F155" s="153">
        <f>D155*E155</f>
        <v>0</v>
      </c>
      <c r="G155" s="154" t="s">
        <v>219</v>
      </c>
    </row>
    <row r="156" spans="1:7" ht="18">
      <c r="A156" s="33">
        <v>17</v>
      </c>
      <c r="B156" s="34" t="s">
        <v>222</v>
      </c>
      <c r="C156" s="35" t="s">
        <v>26</v>
      </c>
      <c r="D156" s="36">
        <v>0</v>
      </c>
      <c r="E156" s="60">
        <v>130</v>
      </c>
      <c r="F156" s="38">
        <f aca="true" t="shared" si="8" ref="F156:F174">D156*E156</f>
        <v>0</v>
      </c>
      <c r="G156" s="42" t="s">
        <v>223</v>
      </c>
    </row>
    <row r="157" spans="1:7" ht="28.5">
      <c r="A157" s="33">
        <v>18</v>
      </c>
      <c r="B157" s="34" t="s">
        <v>224</v>
      </c>
      <c r="C157" s="35" t="s">
        <v>26</v>
      </c>
      <c r="D157" s="36">
        <v>0</v>
      </c>
      <c r="E157" s="61">
        <v>68</v>
      </c>
      <c r="F157" s="38">
        <f t="shared" si="8"/>
        <v>0</v>
      </c>
      <c r="G157" s="42" t="s">
        <v>225</v>
      </c>
    </row>
    <row r="158" spans="1:7" ht="28.5">
      <c r="A158" s="33">
        <v>19</v>
      </c>
      <c r="B158" s="34" t="s">
        <v>226</v>
      </c>
      <c r="C158" s="35" t="s">
        <v>37</v>
      </c>
      <c r="D158" s="36">
        <v>0</v>
      </c>
      <c r="E158" s="61">
        <v>45</v>
      </c>
      <c r="F158" s="38">
        <f t="shared" si="8"/>
        <v>0</v>
      </c>
      <c r="G158" s="42" t="s">
        <v>227</v>
      </c>
    </row>
    <row r="159" spans="1:7" ht="57">
      <c r="A159" s="33">
        <v>20</v>
      </c>
      <c r="B159" s="34" t="s">
        <v>228</v>
      </c>
      <c r="C159" s="35" t="s">
        <v>37</v>
      </c>
      <c r="D159" s="36">
        <v>0</v>
      </c>
      <c r="E159" s="61">
        <v>80</v>
      </c>
      <c r="F159" s="38">
        <f t="shared" si="8"/>
        <v>0</v>
      </c>
      <c r="G159" s="42" t="s">
        <v>227</v>
      </c>
    </row>
    <row r="160" spans="1:10" ht="17.25">
      <c r="A160" s="33">
        <v>21</v>
      </c>
      <c r="B160" s="34" t="s">
        <v>229</v>
      </c>
      <c r="C160" s="35" t="s">
        <v>37</v>
      </c>
      <c r="D160" s="36">
        <v>0</v>
      </c>
      <c r="E160" s="61">
        <v>80</v>
      </c>
      <c r="F160" s="38">
        <f t="shared" si="8"/>
        <v>0</v>
      </c>
      <c r="G160" s="42" t="s">
        <v>230</v>
      </c>
      <c r="J160" s="2"/>
    </row>
    <row r="161" spans="1:7" ht="15">
      <c r="A161" s="33">
        <v>22</v>
      </c>
      <c r="B161" s="34" t="s">
        <v>231</v>
      </c>
      <c r="C161" s="35"/>
      <c r="D161" s="36"/>
      <c r="E161" s="61"/>
      <c r="F161" s="38"/>
      <c r="G161" s="42"/>
    </row>
    <row r="162" spans="1:7" ht="28.5">
      <c r="A162" s="33">
        <v>23</v>
      </c>
      <c r="B162" s="34" t="s">
        <v>232</v>
      </c>
      <c r="C162" s="35" t="s">
        <v>80</v>
      </c>
      <c r="D162" s="36">
        <v>0</v>
      </c>
      <c r="E162" s="61">
        <v>208</v>
      </c>
      <c r="F162" s="38">
        <f t="shared" si="8"/>
        <v>0</v>
      </c>
      <c r="G162" s="42" t="s">
        <v>233</v>
      </c>
    </row>
    <row r="163" spans="1:7" ht="28.5">
      <c r="A163" s="33">
        <v>24</v>
      </c>
      <c r="B163" s="34" t="s">
        <v>234</v>
      </c>
      <c r="C163" s="35" t="s">
        <v>80</v>
      </c>
      <c r="D163" s="36">
        <v>0</v>
      </c>
      <c r="E163" s="61">
        <v>260</v>
      </c>
      <c r="F163" s="38">
        <f t="shared" si="8"/>
        <v>0</v>
      </c>
      <c r="G163" s="42" t="s">
        <v>233</v>
      </c>
    </row>
    <row r="164" spans="1:10" s="2" customFormat="1" ht="17.25">
      <c r="A164" s="33">
        <v>25</v>
      </c>
      <c r="B164" s="34" t="s">
        <v>235</v>
      </c>
      <c r="C164" s="35" t="s">
        <v>80</v>
      </c>
      <c r="D164" s="36">
        <v>0</v>
      </c>
      <c r="E164" s="61">
        <v>50</v>
      </c>
      <c r="F164" s="38">
        <f t="shared" si="8"/>
        <v>0</v>
      </c>
      <c r="G164" s="42" t="s">
        <v>236</v>
      </c>
      <c r="H164"/>
      <c r="I164"/>
      <c r="J164"/>
    </row>
    <row r="165" spans="1:7" ht="28.5">
      <c r="A165" s="33">
        <v>26</v>
      </c>
      <c r="B165" s="34" t="s">
        <v>237</v>
      </c>
      <c r="C165" s="35" t="s">
        <v>37</v>
      </c>
      <c r="D165" s="36">
        <v>0</v>
      </c>
      <c r="E165" s="61">
        <v>208</v>
      </c>
      <c r="F165" s="38">
        <f t="shared" si="8"/>
        <v>0</v>
      </c>
      <c r="G165" s="42" t="s">
        <v>238</v>
      </c>
    </row>
    <row r="166" spans="1:9" ht="15">
      <c r="A166" s="33">
        <v>27</v>
      </c>
      <c r="B166" s="68" t="s">
        <v>239</v>
      </c>
      <c r="C166" s="43" t="s">
        <v>37</v>
      </c>
      <c r="D166" s="36">
        <v>0</v>
      </c>
      <c r="E166" s="69">
        <v>160</v>
      </c>
      <c r="F166" s="38">
        <f t="shared" si="8"/>
        <v>0</v>
      </c>
      <c r="G166" s="71" t="s">
        <v>240</v>
      </c>
      <c r="H166" s="20"/>
      <c r="I166" s="20"/>
    </row>
    <row r="167" spans="1:9" ht="28.5">
      <c r="A167" s="33">
        <v>28</v>
      </c>
      <c r="B167" s="68" t="s">
        <v>241</v>
      </c>
      <c r="C167" s="43" t="s">
        <v>37</v>
      </c>
      <c r="D167" s="36">
        <v>0</v>
      </c>
      <c r="E167" s="69">
        <v>160</v>
      </c>
      <c r="F167" s="38">
        <f t="shared" si="8"/>
        <v>0</v>
      </c>
      <c r="G167" s="71" t="s">
        <v>242</v>
      </c>
      <c r="H167" s="20"/>
      <c r="I167" s="20"/>
    </row>
    <row r="168" spans="1:9" ht="15">
      <c r="A168" s="33">
        <v>29</v>
      </c>
      <c r="B168" s="68" t="s">
        <v>243</v>
      </c>
      <c r="C168" s="43" t="s">
        <v>37</v>
      </c>
      <c r="D168" s="36">
        <v>0</v>
      </c>
      <c r="E168" s="69">
        <v>260</v>
      </c>
      <c r="F168" s="38">
        <f t="shared" si="8"/>
        <v>0</v>
      </c>
      <c r="G168" s="71" t="s">
        <v>244</v>
      </c>
      <c r="H168" s="20"/>
      <c r="I168" s="20"/>
    </row>
    <row r="169" spans="1:7" ht="28.5">
      <c r="A169" s="33">
        <v>30</v>
      </c>
      <c r="B169" s="34" t="s">
        <v>245</v>
      </c>
      <c r="C169" s="35" t="s">
        <v>246</v>
      </c>
      <c r="D169" s="36">
        <v>0</v>
      </c>
      <c r="E169" s="61">
        <v>230</v>
      </c>
      <c r="F169" s="38">
        <f t="shared" si="8"/>
        <v>0</v>
      </c>
      <c r="G169" s="42" t="s">
        <v>247</v>
      </c>
    </row>
    <row r="170" spans="1:7" ht="28.5">
      <c r="A170" s="33">
        <v>31</v>
      </c>
      <c r="B170" s="34" t="s">
        <v>248</v>
      </c>
      <c r="C170" s="35" t="s">
        <v>246</v>
      </c>
      <c r="D170" s="36">
        <v>0</v>
      </c>
      <c r="E170" s="61">
        <v>360</v>
      </c>
      <c r="F170" s="38">
        <f t="shared" si="8"/>
        <v>0</v>
      </c>
      <c r="G170" s="42" t="s">
        <v>247</v>
      </c>
    </row>
    <row r="171" spans="1:7" ht="28.5">
      <c r="A171" s="33">
        <v>32</v>
      </c>
      <c r="B171" s="34" t="s">
        <v>249</v>
      </c>
      <c r="C171" s="35" t="s">
        <v>246</v>
      </c>
      <c r="D171" s="36">
        <v>0</v>
      </c>
      <c r="E171" s="61">
        <v>480</v>
      </c>
      <c r="F171" s="38">
        <f t="shared" si="8"/>
        <v>0</v>
      </c>
      <c r="G171" s="42" t="s">
        <v>247</v>
      </c>
    </row>
    <row r="172" spans="1:7" ht="28.5">
      <c r="A172" s="33">
        <v>33</v>
      </c>
      <c r="B172" s="34" t="s">
        <v>250</v>
      </c>
      <c r="C172" s="35" t="s">
        <v>37</v>
      </c>
      <c r="D172" s="36">
        <v>0</v>
      </c>
      <c r="E172" s="61">
        <v>900</v>
      </c>
      <c r="F172" s="38">
        <f t="shared" si="8"/>
        <v>0</v>
      </c>
      <c r="G172" s="42" t="s">
        <v>251</v>
      </c>
    </row>
    <row r="173" spans="1:10" s="20" customFormat="1" ht="15">
      <c r="A173" s="33">
        <v>34</v>
      </c>
      <c r="B173" s="34" t="s">
        <v>252</v>
      </c>
      <c r="C173" s="35" t="s">
        <v>37</v>
      </c>
      <c r="D173" s="36">
        <v>0</v>
      </c>
      <c r="E173" s="61">
        <v>150</v>
      </c>
      <c r="F173" s="38">
        <f t="shared" si="8"/>
        <v>0</v>
      </c>
      <c r="G173" s="42" t="s">
        <v>253</v>
      </c>
      <c r="H173"/>
      <c r="I173"/>
      <c r="J173"/>
    </row>
    <row r="174" spans="1:7" ht="15">
      <c r="A174" s="33">
        <v>35</v>
      </c>
      <c r="B174" s="34" t="s">
        <v>254</v>
      </c>
      <c r="C174" s="35" t="s">
        <v>37</v>
      </c>
      <c r="D174" s="36">
        <v>0</v>
      </c>
      <c r="E174" s="61">
        <v>100</v>
      </c>
      <c r="F174" s="38">
        <f t="shared" si="8"/>
        <v>0</v>
      </c>
      <c r="G174" s="42" t="s">
        <v>255</v>
      </c>
    </row>
    <row r="175" spans="1:7" ht="15">
      <c r="A175" s="33"/>
      <c r="B175" s="45"/>
      <c r="C175" s="43"/>
      <c r="D175" s="46"/>
      <c r="E175" s="47" t="s">
        <v>89</v>
      </c>
      <c r="F175" s="48">
        <f>SUM(F138:F174)</f>
        <v>0</v>
      </c>
      <c r="G175" s="49"/>
    </row>
    <row r="176" spans="1:9" ht="17.25">
      <c r="A176" s="30" t="s">
        <v>15</v>
      </c>
      <c r="B176" s="31" t="s">
        <v>16</v>
      </c>
      <c r="C176" s="30" t="s">
        <v>17</v>
      </c>
      <c r="D176" s="30" t="s">
        <v>18</v>
      </c>
      <c r="E176" s="30" t="s">
        <v>19</v>
      </c>
      <c r="F176" s="30" t="s">
        <v>20</v>
      </c>
      <c r="G176" s="31" t="s">
        <v>21</v>
      </c>
      <c r="H176" s="2"/>
      <c r="I176" s="52" t="s">
        <v>22</v>
      </c>
    </row>
    <row r="177" spans="1:10" ht="15">
      <c r="A177" s="32" t="s">
        <v>256</v>
      </c>
      <c r="B177" s="114" t="s">
        <v>257</v>
      </c>
      <c r="C177" s="115"/>
      <c r="D177" s="115"/>
      <c r="E177" s="115"/>
      <c r="F177" s="115"/>
      <c r="G177" s="116"/>
      <c r="J177" s="20"/>
    </row>
    <row r="178" spans="1:10" ht="15">
      <c r="A178" s="33"/>
      <c r="B178" s="64" t="s">
        <v>187</v>
      </c>
      <c r="C178" s="35"/>
      <c r="D178" s="65"/>
      <c r="E178" s="35"/>
      <c r="F178" s="65"/>
      <c r="G178" s="64"/>
      <c r="J178" s="20"/>
    </row>
    <row r="179" spans="1:10" ht="18">
      <c r="A179" s="72">
        <v>1</v>
      </c>
      <c r="B179" s="34" t="s">
        <v>258</v>
      </c>
      <c r="C179" s="35" t="s">
        <v>26</v>
      </c>
      <c r="D179" s="36">
        <v>0</v>
      </c>
      <c r="E179" s="61">
        <v>60</v>
      </c>
      <c r="F179" s="38">
        <f>D179*E179</f>
        <v>0</v>
      </c>
      <c r="G179" s="42" t="s">
        <v>259</v>
      </c>
      <c r="J179" s="20"/>
    </row>
    <row r="180" spans="1:10" ht="15">
      <c r="A180" s="72">
        <v>2</v>
      </c>
      <c r="B180" s="34" t="s">
        <v>260</v>
      </c>
      <c r="C180" s="35" t="s">
        <v>80</v>
      </c>
      <c r="D180" s="36">
        <v>0</v>
      </c>
      <c r="E180" s="61">
        <v>85</v>
      </c>
      <c r="F180" s="38">
        <f aca="true" t="shared" si="9" ref="F180:F205">D180*E180</f>
        <v>0</v>
      </c>
      <c r="G180" s="42" t="s">
        <v>259</v>
      </c>
      <c r="J180" s="20"/>
    </row>
    <row r="181" spans="1:7" s="24" customFormat="1" ht="57">
      <c r="A181" s="72">
        <v>3</v>
      </c>
      <c r="B181" s="34" t="s">
        <v>261</v>
      </c>
      <c r="C181" s="35" t="s">
        <v>26</v>
      </c>
      <c r="D181" s="41">
        <v>0</v>
      </c>
      <c r="E181" s="61">
        <v>11</v>
      </c>
      <c r="F181" s="66">
        <f t="shared" si="9"/>
        <v>0</v>
      </c>
      <c r="G181" s="42" t="s">
        <v>262</v>
      </c>
    </row>
    <row r="182" spans="1:10" ht="15">
      <c r="A182" s="72">
        <v>4</v>
      </c>
      <c r="B182" s="34" t="s">
        <v>263</v>
      </c>
      <c r="C182" s="35" t="s">
        <v>80</v>
      </c>
      <c r="D182" s="36">
        <v>0</v>
      </c>
      <c r="E182" s="61">
        <v>180</v>
      </c>
      <c r="F182" s="38">
        <f t="shared" si="9"/>
        <v>0</v>
      </c>
      <c r="G182" s="42" t="s">
        <v>259</v>
      </c>
      <c r="J182" s="20"/>
    </row>
    <row r="183" spans="1:9" s="20" customFormat="1" ht="15">
      <c r="A183" s="72">
        <v>5</v>
      </c>
      <c r="B183" s="34" t="s">
        <v>264</v>
      </c>
      <c r="C183" s="35" t="s">
        <v>80</v>
      </c>
      <c r="D183" s="36">
        <v>0</v>
      </c>
      <c r="E183" s="61">
        <v>20</v>
      </c>
      <c r="F183" s="38">
        <f t="shared" si="9"/>
        <v>0</v>
      </c>
      <c r="G183" s="42" t="s">
        <v>259</v>
      </c>
      <c r="H183"/>
      <c r="I183"/>
    </row>
    <row r="184" spans="1:7" s="20" customFormat="1" ht="15">
      <c r="A184" s="72">
        <v>6</v>
      </c>
      <c r="B184" s="68" t="s">
        <v>265</v>
      </c>
      <c r="C184" s="43" t="s">
        <v>80</v>
      </c>
      <c r="D184" s="36">
        <v>0</v>
      </c>
      <c r="E184" s="69">
        <v>210</v>
      </c>
      <c r="F184" s="38">
        <f t="shared" si="9"/>
        <v>0</v>
      </c>
      <c r="G184" s="42" t="s">
        <v>259</v>
      </c>
    </row>
    <row r="185" spans="1:7" s="20" customFormat="1" ht="15">
      <c r="A185" s="72">
        <v>7</v>
      </c>
      <c r="B185" s="68" t="s">
        <v>266</v>
      </c>
      <c r="C185" s="43" t="s">
        <v>267</v>
      </c>
      <c r="D185" s="36">
        <v>0</v>
      </c>
      <c r="E185" s="69">
        <v>105</v>
      </c>
      <c r="F185" s="38">
        <f t="shared" si="9"/>
        <v>0</v>
      </c>
      <c r="G185" s="42" t="s">
        <v>259</v>
      </c>
    </row>
    <row r="186" spans="1:10" s="20" customFormat="1" ht="15">
      <c r="A186" s="72">
        <v>8</v>
      </c>
      <c r="B186" s="34" t="s">
        <v>268</v>
      </c>
      <c r="C186" s="35" t="s">
        <v>71</v>
      </c>
      <c r="D186" s="36">
        <v>0</v>
      </c>
      <c r="E186" s="61">
        <v>60</v>
      </c>
      <c r="F186" s="38">
        <f t="shared" si="9"/>
        <v>0</v>
      </c>
      <c r="G186" s="42" t="s">
        <v>269</v>
      </c>
      <c r="H186"/>
      <c r="I186"/>
      <c r="J186"/>
    </row>
    <row r="187" spans="1:10" s="20" customFormat="1" ht="18">
      <c r="A187" s="72">
        <v>9</v>
      </c>
      <c r="B187" s="34" t="s">
        <v>270</v>
      </c>
      <c r="C187" s="35" t="s">
        <v>26</v>
      </c>
      <c r="D187" s="36">
        <v>0</v>
      </c>
      <c r="E187" s="61">
        <v>10</v>
      </c>
      <c r="F187" s="38">
        <f t="shared" si="9"/>
        <v>0</v>
      </c>
      <c r="G187" s="42" t="s">
        <v>269</v>
      </c>
      <c r="H187"/>
      <c r="I187" s="73"/>
      <c r="J187"/>
    </row>
    <row r="188" spans="1:10" s="20" customFormat="1" ht="15">
      <c r="A188" s="72">
        <v>10</v>
      </c>
      <c r="B188" s="34" t="s">
        <v>271</v>
      </c>
      <c r="C188" s="35" t="s">
        <v>272</v>
      </c>
      <c r="D188" s="36">
        <v>0</v>
      </c>
      <c r="E188" s="61">
        <v>300</v>
      </c>
      <c r="F188" s="38">
        <f t="shared" si="9"/>
        <v>0</v>
      </c>
      <c r="G188" s="42" t="s">
        <v>269</v>
      </c>
      <c r="H188"/>
      <c r="I188" s="73"/>
      <c r="J188"/>
    </row>
    <row r="189" spans="1:10" s="20" customFormat="1" ht="18">
      <c r="A189" s="72">
        <v>11</v>
      </c>
      <c r="B189" s="34" t="s">
        <v>273</v>
      </c>
      <c r="C189" s="35" t="s">
        <v>26</v>
      </c>
      <c r="D189" s="36">
        <v>0</v>
      </c>
      <c r="E189" s="61">
        <v>40</v>
      </c>
      <c r="F189" s="38">
        <f t="shared" si="9"/>
        <v>0</v>
      </c>
      <c r="G189" s="42" t="s">
        <v>259</v>
      </c>
      <c r="H189"/>
      <c r="I189" s="73"/>
      <c r="J189"/>
    </row>
    <row r="190" spans="1:10" s="20" customFormat="1" ht="15">
      <c r="A190" s="72">
        <v>12</v>
      </c>
      <c r="B190" s="34" t="s">
        <v>274</v>
      </c>
      <c r="C190" s="35" t="s">
        <v>37</v>
      </c>
      <c r="D190" s="36">
        <v>0</v>
      </c>
      <c r="E190" s="61">
        <v>30</v>
      </c>
      <c r="F190" s="38">
        <f t="shared" si="9"/>
        <v>0</v>
      </c>
      <c r="G190" s="42" t="s">
        <v>259</v>
      </c>
      <c r="H190"/>
      <c r="I190" s="73"/>
      <c r="J190"/>
    </row>
    <row r="191" spans="1:7" ht="15">
      <c r="A191" s="72">
        <v>13</v>
      </c>
      <c r="B191" s="34" t="s">
        <v>275</v>
      </c>
      <c r="C191" s="35" t="s">
        <v>71</v>
      </c>
      <c r="D191" s="36">
        <v>0</v>
      </c>
      <c r="E191" s="61">
        <v>100</v>
      </c>
      <c r="F191" s="38">
        <f t="shared" si="9"/>
        <v>0</v>
      </c>
      <c r="G191" s="42" t="s">
        <v>259</v>
      </c>
    </row>
    <row r="192" spans="1:7" ht="18">
      <c r="A192" s="72">
        <v>14</v>
      </c>
      <c r="B192" s="34" t="s">
        <v>276</v>
      </c>
      <c r="C192" s="35" t="s">
        <v>26</v>
      </c>
      <c r="D192" s="36">
        <v>0</v>
      </c>
      <c r="E192" s="61">
        <v>10</v>
      </c>
      <c r="F192" s="38">
        <f t="shared" si="9"/>
        <v>0</v>
      </c>
      <c r="G192" s="42" t="s">
        <v>259</v>
      </c>
    </row>
    <row r="193" spans="1:7" ht="18">
      <c r="A193" s="72">
        <v>15</v>
      </c>
      <c r="B193" s="34" t="s">
        <v>277</v>
      </c>
      <c r="C193" s="35" t="s">
        <v>26</v>
      </c>
      <c r="D193" s="36">
        <v>0</v>
      </c>
      <c r="E193" s="61">
        <v>20</v>
      </c>
      <c r="F193" s="38">
        <f t="shared" si="9"/>
        <v>0</v>
      </c>
      <c r="G193" s="42" t="s">
        <v>259</v>
      </c>
    </row>
    <row r="194" spans="1:7" ht="28.5">
      <c r="A194" s="72">
        <v>16</v>
      </c>
      <c r="B194" s="34" t="s">
        <v>278</v>
      </c>
      <c r="C194" s="35" t="s">
        <v>272</v>
      </c>
      <c r="D194" s="36">
        <v>0</v>
      </c>
      <c r="E194" s="61">
        <v>80</v>
      </c>
      <c r="F194" s="38">
        <f t="shared" si="9"/>
        <v>0</v>
      </c>
      <c r="G194" s="42" t="s">
        <v>279</v>
      </c>
    </row>
    <row r="195" spans="1:10" ht="17.25">
      <c r="A195" s="72">
        <v>17</v>
      </c>
      <c r="B195" s="34" t="s">
        <v>280</v>
      </c>
      <c r="C195" s="35" t="s">
        <v>71</v>
      </c>
      <c r="D195" s="36">
        <v>0</v>
      </c>
      <c r="E195" s="61">
        <v>100</v>
      </c>
      <c r="F195" s="38">
        <f t="shared" si="9"/>
        <v>0</v>
      </c>
      <c r="G195" s="42" t="s">
        <v>259</v>
      </c>
      <c r="J195" s="2"/>
    </row>
    <row r="196" spans="1:7" ht="15">
      <c r="A196" s="72">
        <v>18</v>
      </c>
      <c r="B196" s="34" t="s">
        <v>281</v>
      </c>
      <c r="C196" s="35" t="s">
        <v>58</v>
      </c>
      <c r="D196" s="36">
        <v>0</v>
      </c>
      <c r="E196" s="61">
        <v>130</v>
      </c>
      <c r="F196" s="38">
        <f t="shared" si="9"/>
        <v>0</v>
      </c>
      <c r="G196" s="42" t="s">
        <v>282</v>
      </c>
    </row>
    <row r="197" spans="1:7" s="24" customFormat="1" ht="15">
      <c r="A197" s="72">
        <v>19</v>
      </c>
      <c r="B197" s="34" t="s">
        <v>283</v>
      </c>
      <c r="C197" s="35" t="s">
        <v>80</v>
      </c>
      <c r="D197" s="41">
        <v>0</v>
      </c>
      <c r="E197" s="61">
        <v>40</v>
      </c>
      <c r="F197" s="66">
        <f t="shared" si="9"/>
        <v>0</v>
      </c>
      <c r="G197" s="42" t="s">
        <v>282</v>
      </c>
    </row>
    <row r="198" spans="1:7" ht="28.5">
      <c r="A198" s="72">
        <v>20</v>
      </c>
      <c r="B198" s="34" t="s">
        <v>284</v>
      </c>
      <c r="C198" s="35" t="s">
        <v>26</v>
      </c>
      <c r="D198" s="36">
        <v>0</v>
      </c>
      <c r="E198" s="60">
        <v>45</v>
      </c>
      <c r="F198" s="38">
        <f t="shared" si="9"/>
        <v>0</v>
      </c>
      <c r="G198" s="42" t="s">
        <v>285</v>
      </c>
    </row>
    <row r="199" spans="1:7" s="24" customFormat="1" ht="28.5">
      <c r="A199" s="72">
        <v>21</v>
      </c>
      <c r="B199" s="34" t="s">
        <v>286</v>
      </c>
      <c r="C199" s="35" t="s">
        <v>26</v>
      </c>
      <c r="D199" s="41">
        <f>D198</f>
        <v>0</v>
      </c>
      <c r="E199" s="61">
        <v>15</v>
      </c>
      <c r="F199" s="66">
        <f t="shared" si="9"/>
        <v>0</v>
      </c>
      <c r="G199" s="42" t="s">
        <v>287</v>
      </c>
    </row>
    <row r="200" spans="1:7" s="155" customFormat="1" ht="28.5">
      <c r="A200" s="150">
        <v>22</v>
      </c>
      <c r="B200" s="151" t="s">
        <v>288</v>
      </c>
      <c r="C200" s="53" t="s">
        <v>26</v>
      </c>
      <c r="D200" s="152">
        <f>D20+D56+D65+D74</f>
        <v>0</v>
      </c>
      <c r="E200" s="60">
        <v>60</v>
      </c>
      <c r="F200" s="153">
        <v>0</v>
      </c>
      <c r="G200" s="154" t="s">
        <v>285</v>
      </c>
    </row>
    <row r="201" spans="1:7" ht="15">
      <c r="A201" s="72">
        <v>23</v>
      </c>
      <c r="B201" s="34" t="s">
        <v>289</v>
      </c>
      <c r="C201" s="35" t="s">
        <v>58</v>
      </c>
      <c r="D201" s="36">
        <v>0</v>
      </c>
      <c r="E201" s="61">
        <v>300</v>
      </c>
      <c r="F201" s="38">
        <f t="shared" si="9"/>
        <v>0</v>
      </c>
      <c r="G201" s="42" t="s">
        <v>259</v>
      </c>
    </row>
    <row r="202" spans="1:10" s="2" customFormat="1" ht="17.25">
      <c r="A202" s="72">
        <v>24</v>
      </c>
      <c r="B202" s="34" t="s">
        <v>290</v>
      </c>
      <c r="C202" s="35" t="s">
        <v>58</v>
      </c>
      <c r="D202" s="36">
        <v>0</v>
      </c>
      <c r="E202" s="61">
        <v>250</v>
      </c>
      <c r="F202" s="38">
        <f t="shared" si="9"/>
        <v>0</v>
      </c>
      <c r="G202" s="42" t="s">
        <v>259</v>
      </c>
      <c r="H202"/>
      <c r="I202"/>
      <c r="J202"/>
    </row>
    <row r="203" spans="1:10" s="2" customFormat="1" ht="17.25">
      <c r="A203" s="72">
        <v>25</v>
      </c>
      <c r="B203" s="34" t="s">
        <v>291</v>
      </c>
      <c r="C203" s="35" t="s">
        <v>58</v>
      </c>
      <c r="D203" s="36">
        <v>0</v>
      </c>
      <c r="E203" s="61">
        <v>200</v>
      </c>
      <c r="F203" s="38">
        <f t="shared" si="9"/>
        <v>0</v>
      </c>
      <c r="G203" s="42" t="s">
        <v>259</v>
      </c>
      <c r="H203"/>
      <c r="I203"/>
      <c r="J203"/>
    </row>
    <row r="204" spans="1:10" s="2" customFormat="1" ht="28.5">
      <c r="A204" s="72">
        <v>26</v>
      </c>
      <c r="B204" s="34" t="s">
        <v>292</v>
      </c>
      <c r="C204" s="35" t="s">
        <v>58</v>
      </c>
      <c r="D204" s="36">
        <v>0</v>
      </c>
      <c r="E204" s="61">
        <v>150</v>
      </c>
      <c r="F204" s="38">
        <f t="shared" si="9"/>
        <v>0</v>
      </c>
      <c r="G204" s="42" t="s">
        <v>293</v>
      </c>
      <c r="H204"/>
      <c r="I204"/>
      <c r="J204"/>
    </row>
    <row r="205" spans="1:10" s="2" customFormat="1" ht="28.5">
      <c r="A205" s="72">
        <v>27</v>
      </c>
      <c r="B205" s="34" t="s">
        <v>294</v>
      </c>
      <c r="C205" s="35" t="s">
        <v>58</v>
      </c>
      <c r="D205" s="36">
        <v>0</v>
      </c>
      <c r="E205" s="61">
        <v>500</v>
      </c>
      <c r="F205" s="38">
        <f t="shared" si="9"/>
        <v>0</v>
      </c>
      <c r="G205" s="42" t="s">
        <v>295</v>
      </c>
      <c r="H205"/>
      <c r="I205"/>
      <c r="J205"/>
    </row>
    <row r="206" spans="1:7" ht="15">
      <c r="A206" s="33"/>
      <c r="B206" s="64"/>
      <c r="C206" s="74"/>
      <c r="D206" s="65"/>
      <c r="E206" s="47" t="s">
        <v>89</v>
      </c>
      <c r="F206" s="48">
        <f>SUM(F179:F205)</f>
        <v>0</v>
      </c>
      <c r="G206" s="49"/>
    </row>
    <row r="207" spans="1:10" ht="17.25">
      <c r="A207" s="30" t="s">
        <v>15</v>
      </c>
      <c r="B207" s="31" t="s">
        <v>16</v>
      </c>
      <c r="C207" s="30" t="s">
        <v>17</v>
      </c>
      <c r="D207" s="30" t="s">
        <v>18</v>
      </c>
      <c r="E207" s="30" t="s">
        <v>19</v>
      </c>
      <c r="F207" s="30" t="s">
        <v>20</v>
      </c>
      <c r="G207" s="31" t="s">
        <v>21</v>
      </c>
      <c r="H207" s="2"/>
      <c r="I207" s="52" t="s">
        <v>22</v>
      </c>
      <c r="J207" s="20"/>
    </row>
    <row r="208" spans="1:10" ht="15">
      <c r="A208" s="70" t="s">
        <v>296</v>
      </c>
      <c r="B208" s="114" t="s">
        <v>297</v>
      </c>
      <c r="C208" s="115"/>
      <c r="D208" s="115"/>
      <c r="E208" s="115"/>
      <c r="F208" s="115"/>
      <c r="G208" s="116"/>
      <c r="H208" s="1"/>
      <c r="I208" s="1"/>
      <c r="J208" s="20"/>
    </row>
    <row r="209" spans="1:9" ht="144">
      <c r="A209" s="35">
        <v>1</v>
      </c>
      <c r="B209" s="75" t="s">
        <v>298</v>
      </c>
      <c r="C209" s="61" t="s">
        <v>80</v>
      </c>
      <c r="D209" s="36">
        <v>0</v>
      </c>
      <c r="E209" s="61">
        <v>20</v>
      </c>
      <c r="F209" s="38">
        <f>D209*E209</f>
        <v>0</v>
      </c>
      <c r="G209" s="42" t="s">
        <v>299</v>
      </c>
      <c r="H209" s="1"/>
      <c r="I209" s="1"/>
    </row>
    <row r="210" spans="1:9" ht="62.25">
      <c r="A210" s="35">
        <v>2</v>
      </c>
      <c r="B210" s="75" t="s">
        <v>300</v>
      </c>
      <c r="C210" s="61" t="s">
        <v>80</v>
      </c>
      <c r="D210" s="36">
        <f>D209</f>
        <v>0</v>
      </c>
      <c r="E210" s="61">
        <v>20</v>
      </c>
      <c r="F210" s="38">
        <f>D210*E210</f>
        <v>0</v>
      </c>
      <c r="G210" s="42" t="s">
        <v>301</v>
      </c>
      <c r="H210" s="1"/>
      <c r="I210" s="1"/>
    </row>
    <row r="211" spans="1:10" s="20" customFormat="1" ht="42.75">
      <c r="A211" s="35">
        <v>3</v>
      </c>
      <c r="B211" s="75" t="s">
        <v>302</v>
      </c>
      <c r="C211" s="61" t="s">
        <v>303</v>
      </c>
      <c r="D211" s="36">
        <v>0</v>
      </c>
      <c r="E211" s="61">
        <v>650</v>
      </c>
      <c r="F211" s="38">
        <f>D211*E211</f>
        <v>0</v>
      </c>
      <c r="G211" s="42" t="s">
        <v>304</v>
      </c>
      <c r="H211" s="1"/>
      <c r="I211" s="1"/>
      <c r="J211"/>
    </row>
    <row r="212" spans="1:10" s="20" customFormat="1" ht="42.75">
      <c r="A212" s="35">
        <v>4</v>
      </c>
      <c r="B212" s="75" t="s">
        <v>305</v>
      </c>
      <c r="C212" s="61" t="s">
        <v>303</v>
      </c>
      <c r="D212" s="36">
        <v>0</v>
      </c>
      <c r="E212" s="61">
        <v>1100</v>
      </c>
      <c r="F212" s="38">
        <f>D212*E212</f>
        <v>0</v>
      </c>
      <c r="G212" s="42" t="s">
        <v>306</v>
      </c>
      <c r="H212" s="1"/>
      <c r="I212" s="1"/>
      <c r="J212"/>
    </row>
    <row r="213" spans="1:10" s="20" customFormat="1" ht="15">
      <c r="A213" s="35">
        <v>5</v>
      </c>
      <c r="B213" s="75" t="s">
        <v>307</v>
      </c>
      <c r="C213" s="61" t="s">
        <v>303</v>
      </c>
      <c r="D213" s="36">
        <f>D211+D212</f>
        <v>0</v>
      </c>
      <c r="E213" s="61">
        <v>200</v>
      </c>
      <c r="F213" s="38">
        <f>D213*E213</f>
        <v>0</v>
      </c>
      <c r="G213" s="42" t="s">
        <v>308</v>
      </c>
      <c r="H213" s="1"/>
      <c r="I213" s="1"/>
      <c r="J213"/>
    </row>
    <row r="214" spans="1:10" s="20" customFormat="1" ht="15">
      <c r="A214" s="35"/>
      <c r="B214" s="76"/>
      <c r="C214" s="74"/>
      <c r="D214" s="65"/>
      <c r="E214" s="47" t="s">
        <v>89</v>
      </c>
      <c r="F214" s="48">
        <f>SUM(F209:F213)</f>
        <v>0</v>
      </c>
      <c r="G214" s="42"/>
      <c r="H214" s="1"/>
      <c r="I214" s="1"/>
      <c r="J214" s="73"/>
    </row>
    <row r="215" spans="1:9" ht="15">
      <c r="A215" s="43" t="s">
        <v>309</v>
      </c>
      <c r="B215" s="77" t="s">
        <v>310</v>
      </c>
      <c r="C215" s="77"/>
      <c r="D215" s="77"/>
      <c r="E215" s="77"/>
      <c r="F215" s="78">
        <f>F53+F62+F71+F80+F91+F110+F122+F134+F175+F206+F214</f>
        <v>0</v>
      </c>
      <c r="G215" s="77"/>
      <c r="H215" s="26"/>
      <c r="I215" s="26"/>
    </row>
    <row r="216" spans="1:9" ht="15">
      <c r="A216" s="35" t="s">
        <v>311</v>
      </c>
      <c r="B216" s="117" t="s">
        <v>312</v>
      </c>
      <c r="C216" s="117"/>
      <c r="D216" s="117"/>
      <c r="E216" s="117"/>
      <c r="F216" s="38">
        <f>F215*0.06</f>
        <v>0</v>
      </c>
      <c r="G216" s="42" t="s">
        <v>313</v>
      </c>
      <c r="H216" s="1"/>
      <c r="I216" s="1"/>
    </row>
    <row r="217" spans="1:10" s="25" customFormat="1" ht="15">
      <c r="A217" s="69" t="s">
        <v>314</v>
      </c>
      <c r="B217" s="118" t="s">
        <v>315</v>
      </c>
      <c r="C217" s="119"/>
      <c r="D217" s="120"/>
      <c r="E217" s="79" t="s">
        <v>316</v>
      </c>
      <c r="F217" s="80">
        <f>F215+F216</f>
        <v>0</v>
      </c>
      <c r="G217" s="42" t="s">
        <v>317</v>
      </c>
      <c r="H217" s="1"/>
      <c r="I217" s="1"/>
      <c r="J217"/>
    </row>
    <row r="218" spans="1:7" ht="15">
      <c r="A218" s="110" t="s">
        <v>318</v>
      </c>
      <c r="B218" s="110"/>
      <c r="C218" s="81"/>
      <c r="D218" s="82"/>
      <c r="E218" s="81"/>
      <c r="F218" s="82"/>
      <c r="G218" s="83"/>
    </row>
    <row r="219" spans="1:7" ht="15">
      <c r="A219" s="9"/>
      <c r="B219" s="111" t="s">
        <v>319</v>
      </c>
      <c r="C219" s="111"/>
      <c r="D219" s="111"/>
      <c r="E219" s="111"/>
      <c r="F219" s="111"/>
      <c r="G219" s="83"/>
    </row>
    <row r="220" spans="1:9" ht="15">
      <c r="A220" s="9"/>
      <c r="B220" s="112" t="s">
        <v>320</v>
      </c>
      <c r="C220" s="112"/>
      <c r="D220" s="112"/>
      <c r="E220" s="112"/>
      <c r="F220" s="112"/>
      <c r="G220" s="112"/>
      <c r="H220" s="84"/>
      <c r="I220" s="3"/>
    </row>
    <row r="221" spans="1:9" ht="15">
      <c r="A221" s="9"/>
      <c r="B221" s="112" t="s">
        <v>321</v>
      </c>
      <c r="C221" s="112"/>
      <c r="D221" s="112"/>
      <c r="E221" s="112"/>
      <c r="F221" s="112"/>
      <c r="G221" s="112"/>
      <c r="H221" s="3"/>
      <c r="I221" s="3"/>
    </row>
    <row r="222" spans="1:10" ht="17.25">
      <c r="A222" s="9"/>
      <c r="B222" s="112" t="s">
        <v>322</v>
      </c>
      <c r="C222" s="112"/>
      <c r="D222" s="112"/>
      <c r="E222" s="112"/>
      <c r="F222" s="112"/>
      <c r="G222" s="5"/>
      <c r="H222" s="3"/>
      <c r="I222" s="86"/>
      <c r="J222" s="2"/>
    </row>
    <row r="223" spans="1:11" ht="47.25" customHeight="1">
      <c r="A223" s="9"/>
      <c r="B223" s="113" t="s">
        <v>323</v>
      </c>
      <c r="C223" s="113"/>
      <c r="D223" s="113"/>
      <c r="E223" s="113"/>
      <c r="F223" s="113"/>
      <c r="G223" s="113"/>
      <c r="H223" s="85"/>
      <c r="I223" s="85"/>
      <c r="J223" s="85"/>
      <c r="K223" s="85"/>
    </row>
    <row r="224" spans="1:10" ht="397.5" customHeight="1">
      <c r="A224" s="98" t="s">
        <v>340</v>
      </c>
      <c r="B224" s="99"/>
      <c r="C224" s="99"/>
      <c r="D224" s="99"/>
      <c r="E224" s="99"/>
      <c r="F224" s="99"/>
      <c r="G224" s="100"/>
      <c r="H224" s="3"/>
      <c r="I224" s="3"/>
      <c r="J224" s="1"/>
    </row>
    <row r="225" spans="1:10" ht="43.5" customHeight="1">
      <c r="A225" s="101" t="s">
        <v>324</v>
      </c>
      <c r="B225" s="102"/>
      <c r="C225" s="102"/>
      <c r="D225" s="102"/>
      <c r="E225" s="102"/>
      <c r="F225" s="102"/>
      <c r="G225" s="103"/>
      <c r="H225" s="3"/>
      <c r="I225" s="3"/>
      <c r="J225" s="1"/>
    </row>
    <row r="226" spans="1:10" ht="47.25" customHeight="1">
      <c r="A226" s="104" t="s">
        <v>325</v>
      </c>
      <c r="B226" s="105"/>
      <c r="C226" s="105"/>
      <c r="D226" s="105"/>
      <c r="E226" s="105"/>
      <c r="F226" s="105"/>
      <c r="G226" s="106"/>
      <c r="H226" s="3"/>
      <c r="I226" s="3"/>
      <c r="J226" s="1"/>
    </row>
    <row r="227" spans="1:10" ht="47.25" customHeight="1">
      <c r="A227" s="104" t="s">
        <v>326</v>
      </c>
      <c r="B227" s="105"/>
      <c r="C227" s="105"/>
      <c r="D227" s="105"/>
      <c r="E227" s="105"/>
      <c r="F227" s="105"/>
      <c r="G227" s="106"/>
      <c r="H227" s="3"/>
      <c r="I227" s="3"/>
      <c r="J227" s="1"/>
    </row>
    <row r="228" spans="1:10" ht="93" customHeight="1">
      <c r="A228" s="107" t="s">
        <v>327</v>
      </c>
      <c r="B228" s="108"/>
      <c r="C228" s="108"/>
      <c r="D228" s="108"/>
      <c r="E228" s="108"/>
      <c r="F228" s="108"/>
      <c r="G228" s="109"/>
      <c r="H228" s="3"/>
      <c r="I228" s="3"/>
      <c r="J228" s="1"/>
    </row>
    <row r="229" spans="1:10" ht="24.75" customHeight="1">
      <c r="A229" s="93" t="s">
        <v>328</v>
      </c>
      <c r="B229" s="94"/>
      <c r="C229" s="94"/>
      <c r="D229" s="94"/>
      <c r="E229" s="94"/>
      <c r="F229" s="94"/>
      <c r="G229" s="95"/>
      <c r="H229" s="3"/>
      <c r="I229" s="3"/>
      <c r="J229" s="1"/>
    </row>
    <row r="230" spans="1:10" ht="24.75" customHeight="1">
      <c r="A230" s="93" t="s">
        <v>329</v>
      </c>
      <c r="B230" s="94"/>
      <c r="C230" s="94"/>
      <c r="D230" s="94"/>
      <c r="E230" s="94"/>
      <c r="F230" s="94"/>
      <c r="G230" s="95"/>
      <c r="H230" s="3"/>
      <c r="I230" s="3"/>
      <c r="J230" s="1"/>
    </row>
    <row r="231" spans="1:10" ht="60.75" customHeight="1">
      <c r="A231" s="93" t="s">
        <v>330</v>
      </c>
      <c r="B231" s="94"/>
      <c r="C231" s="94"/>
      <c r="D231" s="94"/>
      <c r="E231" s="94"/>
      <c r="F231" s="94"/>
      <c r="G231" s="95"/>
      <c r="H231" s="3"/>
      <c r="I231" s="3"/>
      <c r="J231" s="1"/>
    </row>
    <row r="232" spans="1:9" s="1" customFormat="1" ht="17.25">
      <c r="A232" s="96" t="s">
        <v>331</v>
      </c>
      <c r="B232" s="96"/>
      <c r="C232" s="96"/>
      <c r="D232" s="96"/>
      <c r="E232" s="96"/>
      <c r="F232" s="96"/>
      <c r="G232" s="96"/>
      <c r="H232" s="4"/>
      <c r="I232" s="4"/>
    </row>
    <row r="233" spans="1:10" ht="109.5" customHeight="1">
      <c r="A233" s="97"/>
      <c r="B233" s="97"/>
      <c r="C233" s="97"/>
      <c r="D233" s="97"/>
      <c r="E233" s="97"/>
      <c r="F233" s="97"/>
      <c r="G233" s="97"/>
      <c r="H233" s="1"/>
      <c r="I233" s="1"/>
      <c r="J233" s="19" t="s">
        <v>22</v>
      </c>
    </row>
    <row r="234" spans="1:10" ht="15">
      <c r="A234" s="3"/>
      <c r="B234" s="5" t="s">
        <v>332</v>
      </c>
      <c r="C234" s="6"/>
      <c r="D234" s="7"/>
      <c r="E234" s="6"/>
      <c r="F234" s="8" t="s">
        <v>333</v>
      </c>
      <c r="G234" s="5" t="s">
        <v>334</v>
      </c>
      <c r="H234" s="3"/>
      <c r="I234" s="3"/>
      <c r="J234" s="1"/>
    </row>
    <row r="235" spans="1:10" ht="17.25">
      <c r="A235" s="9"/>
      <c r="B235" s="10"/>
      <c r="C235" s="11"/>
      <c r="D235" s="12"/>
      <c r="E235" s="11"/>
      <c r="F235" s="12"/>
      <c r="G235" s="3" t="s">
        <v>335</v>
      </c>
      <c r="H235" s="3"/>
      <c r="I235" s="3"/>
      <c r="J235" s="1"/>
    </row>
    <row r="236" spans="1:10" s="2" customFormat="1" ht="17.25">
      <c r="A236" s="13"/>
      <c r="B236" s="10" t="s">
        <v>336</v>
      </c>
      <c r="C236" s="11"/>
      <c r="D236" s="12"/>
      <c r="E236" s="11"/>
      <c r="F236" s="12"/>
      <c r="G236" s="3" t="s">
        <v>337</v>
      </c>
      <c r="H236" s="14"/>
      <c r="I236" s="14"/>
      <c r="J236" s="1"/>
    </row>
    <row r="237" spans="1:9" s="1" customFormat="1" ht="17.25">
      <c r="A237" s="15"/>
      <c r="B237" s="16"/>
      <c r="C237" s="17"/>
      <c r="D237" s="16"/>
      <c r="E237" s="17"/>
      <c r="F237" s="16"/>
      <c r="G237" s="18"/>
      <c r="H237" s="4"/>
      <c r="I237" s="4"/>
    </row>
    <row r="238" spans="1:10" s="1" customFormat="1" ht="17.25">
      <c r="A238" s="15"/>
      <c r="B238" s="16"/>
      <c r="C238" s="17"/>
      <c r="D238" s="16"/>
      <c r="E238" s="17"/>
      <c r="F238" s="16"/>
      <c r="G238" s="18"/>
      <c r="H238" s="4"/>
      <c r="I238" s="4"/>
      <c r="J238" s="26"/>
    </row>
    <row r="239" spans="1:9" s="1" customFormat="1" ht="17.25">
      <c r="A239" s="15"/>
      <c r="B239" s="16"/>
      <c r="C239" s="18"/>
      <c r="D239" s="16"/>
      <c r="E239" s="17"/>
      <c r="F239" s="16"/>
      <c r="G239" s="18"/>
      <c r="H239" s="4"/>
      <c r="I239" s="4"/>
    </row>
    <row r="240" spans="1:9" s="1" customFormat="1" ht="17.25">
      <c r="A240" s="15"/>
      <c r="B240" s="16"/>
      <c r="C240" s="17"/>
      <c r="D240" s="16"/>
      <c r="E240" s="17"/>
      <c r="F240" s="16"/>
      <c r="G240" s="18"/>
      <c r="H240" s="4"/>
      <c r="I240" s="4"/>
    </row>
    <row r="241" spans="1:9" s="1" customFormat="1" ht="17.25">
      <c r="A241" s="15"/>
      <c r="B241" s="16"/>
      <c r="C241" s="17"/>
      <c r="D241" s="16"/>
      <c r="E241" s="17"/>
      <c r="F241" s="16"/>
      <c r="G241" s="18"/>
      <c r="H241" s="4"/>
      <c r="I241" s="4"/>
    </row>
    <row r="242" spans="1:10" s="26" customFormat="1" ht="17.25">
      <c r="A242" s="15"/>
      <c r="B242" s="16"/>
      <c r="C242" s="17"/>
      <c r="D242" s="16"/>
      <c r="E242" s="17"/>
      <c r="F242" s="16"/>
      <c r="G242" s="18"/>
      <c r="H242" s="4"/>
      <c r="I242" s="4"/>
      <c r="J242"/>
    </row>
    <row r="243" spans="1:10" s="1" customFormat="1" ht="17.25">
      <c r="A243" s="15"/>
      <c r="B243" s="16"/>
      <c r="C243" s="17"/>
      <c r="D243" s="16"/>
      <c r="E243" s="17"/>
      <c r="F243" s="16"/>
      <c r="G243" s="18"/>
      <c r="H243" s="4"/>
      <c r="I243" s="4"/>
      <c r="J243"/>
    </row>
    <row r="244" spans="1:10" s="1" customFormat="1" ht="17.25">
      <c r="A244" s="15"/>
      <c r="B244" s="16"/>
      <c r="C244" s="17"/>
      <c r="D244" s="16"/>
      <c r="E244" s="17"/>
      <c r="F244" s="16"/>
      <c r="G244" s="18"/>
      <c r="H244" s="4"/>
      <c r="I244" s="4"/>
      <c r="J244"/>
    </row>
    <row r="245" spans="1:10" s="1" customFormat="1" ht="17.25">
      <c r="A245" s="15"/>
      <c r="B245" s="16"/>
      <c r="C245" s="17"/>
      <c r="D245" s="16"/>
      <c r="E245" s="17"/>
      <c r="F245" s="16"/>
      <c r="G245" s="18"/>
      <c r="H245" s="4"/>
      <c r="I245" s="4"/>
      <c r="J245" s="3"/>
    </row>
    <row r="246" ht="17.25">
      <c r="J246" s="3"/>
    </row>
    <row r="247" ht="17.25">
      <c r="J247" s="3"/>
    </row>
    <row r="248" ht="17.25">
      <c r="J248" s="86"/>
    </row>
    <row r="249" spans="1:9" s="3" customFormat="1" ht="17.25">
      <c r="A249" s="15"/>
      <c r="B249" s="16"/>
      <c r="C249" s="17"/>
      <c r="D249" s="16"/>
      <c r="E249" s="17"/>
      <c r="F249" s="16"/>
      <c r="G249" s="18"/>
      <c r="H249" s="4"/>
      <c r="I249" s="4"/>
    </row>
    <row r="250" spans="1:9" s="3" customFormat="1" ht="17.25">
      <c r="A250" s="15"/>
      <c r="B250" s="16"/>
      <c r="C250" s="17"/>
      <c r="D250" s="16"/>
      <c r="E250" s="17"/>
      <c r="F250" s="16"/>
      <c r="G250" s="18"/>
      <c r="H250" s="4"/>
      <c r="I250" s="4"/>
    </row>
    <row r="251" spans="1:9" s="3" customFormat="1" ht="17.25">
      <c r="A251" s="15"/>
      <c r="B251" s="16"/>
      <c r="C251" s="17"/>
      <c r="D251" s="16"/>
      <c r="E251" s="17"/>
      <c r="F251" s="16"/>
      <c r="G251" s="18"/>
      <c r="H251" s="4"/>
      <c r="I251" s="4"/>
    </row>
    <row r="252" spans="1:10" s="27" customFormat="1" ht="17.25">
      <c r="A252" s="15"/>
      <c r="B252" s="16"/>
      <c r="C252" s="17"/>
      <c r="D252" s="16"/>
      <c r="E252" s="17"/>
      <c r="F252" s="16"/>
      <c r="G252" s="18"/>
      <c r="H252" s="4"/>
      <c r="I252" s="4"/>
      <c r="J252" s="14"/>
    </row>
    <row r="253" spans="1:10" s="3" customFormat="1" ht="17.25">
      <c r="A253" s="15"/>
      <c r="B253" s="16"/>
      <c r="C253" s="17"/>
      <c r="D253" s="16"/>
      <c r="E253" s="17"/>
      <c r="F253" s="16"/>
      <c r="G253" s="18"/>
      <c r="H253" s="4"/>
      <c r="I253" s="4"/>
      <c r="J253" s="4"/>
    </row>
    <row r="254" spans="1:10" s="3" customFormat="1" ht="17.25">
      <c r="A254" s="15"/>
      <c r="B254" s="16"/>
      <c r="C254" s="17"/>
      <c r="D254" s="16"/>
      <c r="E254" s="17"/>
      <c r="F254" s="16"/>
      <c r="G254" s="18"/>
      <c r="H254" s="4"/>
      <c r="I254" s="4"/>
      <c r="J254" s="4"/>
    </row>
    <row r="255" spans="1:10" s="3" customFormat="1" ht="17.25">
      <c r="A255" s="15"/>
      <c r="B255" s="16"/>
      <c r="C255" s="17"/>
      <c r="D255" s="16"/>
      <c r="E255" s="17"/>
      <c r="F255" s="16"/>
      <c r="G255" s="18"/>
      <c r="H255" s="4"/>
      <c r="I255" s="4"/>
      <c r="J255" s="4"/>
    </row>
    <row r="256" spans="1:10" s="28" customFormat="1" ht="17.25">
      <c r="A256" s="15"/>
      <c r="B256" s="16"/>
      <c r="C256" s="17"/>
      <c r="D256" s="16"/>
      <c r="E256" s="17"/>
      <c r="F256" s="16"/>
      <c r="G256" s="18"/>
      <c r="H256" s="4"/>
      <c r="I256" s="4"/>
      <c r="J256" s="4"/>
    </row>
  </sheetData>
  <sheetProtection/>
  <mergeCells count="46">
    <mergeCell ref="A1:G1"/>
    <mergeCell ref="A2:G2"/>
    <mergeCell ref="A3:G3"/>
    <mergeCell ref="A4:G4"/>
    <mergeCell ref="A5:G5"/>
    <mergeCell ref="A6:G6"/>
    <mergeCell ref="A7:G7"/>
    <mergeCell ref="A8:G8"/>
    <mergeCell ref="A9:G9"/>
    <mergeCell ref="A10:G10"/>
    <mergeCell ref="A11:G11"/>
    <mergeCell ref="A12:G12"/>
    <mergeCell ref="A13:G13"/>
    <mergeCell ref="A14:G14"/>
    <mergeCell ref="A15:G15"/>
    <mergeCell ref="A16:G16"/>
    <mergeCell ref="A17:G17"/>
    <mergeCell ref="B19:G19"/>
    <mergeCell ref="B55:G55"/>
    <mergeCell ref="B64:G64"/>
    <mergeCell ref="B73:G73"/>
    <mergeCell ref="B82:G82"/>
    <mergeCell ref="B93:G93"/>
    <mergeCell ref="B112:G112"/>
    <mergeCell ref="B124:G124"/>
    <mergeCell ref="B136:G136"/>
    <mergeCell ref="B177:G177"/>
    <mergeCell ref="B208:G208"/>
    <mergeCell ref="B216:E216"/>
    <mergeCell ref="B217:D217"/>
    <mergeCell ref="A218:B218"/>
    <mergeCell ref="B219:F219"/>
    <mergeCell ref="B220:G220"/>
    <mergeCell ref="B221:G221"/>
    <mergeCell ref="B222:F222"/>
    <mergeCell ref="B223:G223"/>
    <mergeCell ref="A230:G230"/>
    <mergeCell ref="A231:G231"/>
    <mergeCell ref="A232:G232"/>
    <mergeCell ref="A233:G233"/>
    <mergeCell ref="A224:G224"/>
    <mergeCell ref="A225:G225"/>
    <mergeCell ref="A226:G226"/>
    <mergeCell ref="A227:G227"/>
    <mergeCell ref="A228:G228"/>
    <mergeCell ref="A229:G229"/>
  </mergeCells>
  <printOptions horizontalCentered="1"/>
  <pageMargins left="0.2362204724409449" right="0" top="0.3937007874015748" bottom="0.1968503937007874" header="0" footer="0"/>
  <pageSetup errors="NA" firstPageNumber="1" useFirstPageNumber="1" horizontalDpi="600" verticalDpi="600" orientation="portrait" paperSize="9" scale="66" r:id="rId2"/>
  <headerFooter scaleWithDoc="0" alignWithMargins="0">
    <oddFooter>&amp;C&amp;9提示：为充分保障您的权益，请您在签字确认前务必详细阅读预算书全部内容，如有疑问，请咨询为您服务的设计师。
&amp;"黑体,加粗"
甲方认可签字：                                乙方认可签字：&amp;"宋体,常规"                                 &amp;D&amp; 
</oddFooter>
  </headerFooter>
  <drawing r:id="rId1"/>
</worksheet>
</file>

<file path=xl/worksheets/sheet4.xml><?xml version="1.0" encoding="utf-8"?>
<worksheet xmlns="http://schemas.openxmlformats.org/spreadsheetml/2006/main" xmlns:r="http://schemas.openxmlformats.org/officeDocument/2006/relationships">
  <dimension ref="A1:J8"/>
  <sheetViews>
    <sheetView workbookViewId="0" topLeftCell="A1">
      <selection activeCell="A1" sqref="A1:G1"/>
    </sheetView>
  </sheetViews>
  <sheetFormatPr defaultColWidth="9.00390625" defaultRowHeight="14.25"/>
  <cols>
    <col min="1" max="6" width="9.00390625" style="0" customWidth="1"/>
    <col min="7" max="7" width="58.00390625" style="0" customWidth="1"/>
  </cols>
  <sheetData>
    <row r="1" spans="1:10" ht="402.75" customHeight="1">
      <c r="A1" s="105" t="s">
        <v>338</v>
      </c>
      <c r="B1" s="105"/>
      <c r="C1" s="105"/>
      <c r="D1" s="105"/>
      <c r="E1" s="105"/>
      <c r="F1" s="105"/>
      <c r="G1" s="105"/>
      <c r="H1" s="3"/>
      <c r="I1" s="3"/>
      <c r="J1" s="1"/>
    </row>
    <row r="2" spans="1:10" ht="65.25" customHeight="1">
      <c r="A2" s="105" t="s">
        <v>339</v>
      </c>
      <c r="B2" s="105"/>
      <c r="C2" s="105"/>
      <c r="D2" s="105"/>
      <c r="E2" s="105"/>
      <c r="F2" s="105"/>
      <c r="G2" s="105"/>
      <c r="H2" s="3"/>
      <c r="I2" s="3"/>
      <c r="J2" s="1"/>
    </row>
    <row r="3" spans="1:9" s="1" customFormat="1" ht="45" customHeight="1">
      <c r="A3" s="96" t="s">
        <v>331</v>
      </c>
      <c r="B3" s="96"/>
      <c r="C3" s="96"/>
      <c r="D3" s="96"/>
      <c r="E3" s="96"/>
      <c r="F3" s="96"/>
      <c r="G3" s="96"/>
      <c r="H3" s="4"/>
      <c r="I3" s="4"/>
    </row>
    <row r="4" spans="1:10" ht="95.25" customHeight="1">
      <c r="A4" s="97"/>
      <c r="B4" s="97"/>
      <c r="C4" s="97"/>
      <c r="D4" s="97"/>
      <c r="E4" s="97"/>
      <c r="F4" s="97"/>
      <c r="G4" s="97"/>
      <c r="H4" s="1"/>
      <c r="I4" s="1"/>
      <c r="J4" s="19" t="s">
        <v>22</v>
      </c>
    </row>
    <row r="5" spans="1:10" ht="33.75" customHeight="1">
      <c r="A5" s="3"/>
      <c r="B5" s="5" t="s">
        <v>332</v>
      </c>
      <c r="C5" s="6"/>
      <c r="D5" s="7"/>
      <c r="E5" s="6"/>
      <c r="F5" s="8" t="s">
        <v>333</v>
      </c>
      <c r="G5" s="5" t="s">
        <v>334</v>
      </c>
      <c r="H5" s="3"/>
      <c r="I5" s="3"/>
      <c r="J5" s="1"/>
    </row>
    <row r="6" spans="1:10" ht="17.25" customHeight="1">
      <c r="A6" s="9"/>
      <c r="B6" s="10"/>
      <c r="C6" s="11"/>
      <c r="D6" s="12"/>
      <c r="E6" s="11"/>
      <c r="F6" s="12"/>
      <c r="G6" s="3" t="s">
        <v>335</v>
      </c>
      <c r="H6" s="3"/>
      <c r="I6" s="3"/>
      <c r="J6" s="1"/>
    </row>
    <row r="7" spans="1:10" s="2" customFormat="1" ht="19.5" customHeight="1">
      <c r="A7" s="13"/>
      <c r="B7" s="10" t="s">
        <v>336</v>
      </c>
      <c r="C7" s="11"/>
      <c r="D7" s="12"/>
      <c r="E7" s="11"/>
      <c r="F7" s="12"/>
      <c r="G7" s="3" t="s">
        <v>337</v>
      </c>
      <c r="H7" s="14"/>
      <c r="I7" s="14"/>
      <c r="J7" s="1"/>
    </row>
    <row r="8" spans="1:9" s="1" customFormat="1" ht="19.5" customHeight="1">
      <c r="A8" s="15"/>
      <c r="B8" s="16"/>
      <c r="C8" s="17"/>
      <c r="D8" s="16"/>
      <c r="E8" s="17"/>
      <c r="F8" s="16"/>
      <c r="G8" s="18"/>
      <c r="H8" s="4"/>
      <c r="I8" s="4"/>
    </row>
  </sheetData>
  <sheetProtection/>
  <mergeCells count="4">
    <mergeCell ref="A1:G1"/>
    <mergeCell ref="A2:G2"/>
    <mergeCell ref="A3:G3"/>
    <mergeCell ref="A4:G4"/>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dc:creator>
  <cp:keywords/>
  <dc:description/>
  <cp:lastModifiedBy>harry</cp:lastModifiedBy>
  <cp:lastPrinted>2023-07-25T14:28:48Z</cp:lastPrinted>
  <dcterms:created xsi:type="dcterms:W3CDTF">2002-12-13T05:49:07Z</dcterms:created>
  <dcterms:modified xsi:type="dcterms:W3CDTF">2023-07-25T14:37:12Z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5DECD02E09C740AF809ADF075E9DFC48</vt:lpwstr>
  </property>
</Properties>
</file>